
<file path=[Content_Types].xml><?xml version="1.0" encoding="utf-8"?>
<Types xmlns="http://schemas.openxmlformats.org/package/2006/content-types">
  <Default Extension="xml" ContentType="application/xml"/>
  <Override PartName="/xl/workbook.xml" ContentType="application/vnd.openxmlformats-officedocument.spreadsheetml.sheet.main+xml"/>
  <Override PartName="/xl/styles.xml" ContentType="application/vnd.openxmlformats-officedocument.spreadsheetml.styles+xml"/>
  <Default Extension="rels" ContentType="application/vnd.openxmlformats-package.relationships+xml"/>
  <Override PartName="/xl/sharedStrings.xml" ContentType="application/vnd.openxmlformats-officedocument.spreadsheetml.sharedString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6" rupBuild="4505"/>
  <workbookPr autoCompressPictures="0"/>
  <bookViews>
    <workbookView xWindow="0" yWindow="0" windowWidth="11200" windowHeight="21260"/>
  </bookViews>
  <sheets>
    <sheet name="Problem" sheetId="19" r:id="rId1"/>
  </sheets>
  <definedNames>
    <definedName name="accounts">Problem!#REF!</definedName>
  </definedNames>
  <calcPr calcId="130407" concurrentCalc="0"/>
  <extLst>
    <ext xmlns:mx="http://schemas.microsoft.com/office/mac/excel/2008/main" uri="http://schemas.microsoft.com/office/mac/excel/2008/main">
      <mx:ArchID Flags="2"/>
    </ext>
  </extLst>
</workbook>
</file>

<file path=xl/calcChain.xml><?xml version="1.0" encoding="utf-8"?>
<calcChain xmlns="http://schemas.openxmlformats.org/spreadsheetml/2006/main">
  <c r="D19" i="19"/>
  <c r="D18"/>
  <c r="E17"/>
  <c r="F19"/>
  <c r="F18"/>
  <c r="D17"/>
  <c r="K10"/>
  <c r="D16"/>
  <c r="F16"/>
  <c r="E15"/>
  <c r="D15"/>
  <c r="E13"/>
  <c r="D13"/>
  <c r="E12"/>
  <c r="D12"/>
  <c r="B14"/>
  <c r="E14"/>
  <c r="B11"/>
  <c r="F11"/>
  <c r="F15"/>
  <c r="F17"/>
  <c r="F14"/>
  <c r="F13"/>
  <c r="F12"/>
</calcChain>
</file>

<file path=xl/sharedStrings.xml><?xml version="1.0" encoding="utf-8"?>
<sst xmlns="http://schemas.openxmlformats.org/spreadsheetml/2006/main" count="29" uniqueCount="29">
  <si>
    <t>Accounts</t>
  </si>
  <si>
    <t>Parent</t>
  </si>
  <si>
    <t>Sub</t>
  </si>
  <si>
    <t>Cash</t>
  </si>
  <si>
    <t>Debit</t>
  </si>
  <si>
    <t>Credit</t>
  </si>
  <si>
    <t>Consol.</t>
  </si>
  <si>
    <t>Receivables</t>
  </si>
  <si>
    <t>Inventory</t>
  </si>
  <si>
    <t>PP&amp;E</t>
  </si>
  <si>
    <t>Goodwill</t>
  </si>
  <si>
    <t>Payables</t>
  </si>
  <si>
    <t>Capital Stock</t>
  </si>
  <si>
    <t>Investment</t>
  </si>
  <si>
    <t>Ret. Earnings</t>
  </si>
  <si>
    <t>Consolidating Spreadsheet</t>
  </si>
  <si>
    <t>How much do you wish to assign to Sub's inventory?</t>
  </si>
  <si>
    <t>How much do you wish to assign to Sub's PP&amp;E?</t>
  </si>
  <si>
    <t>How much do you wish to assign to Sub's payables?</t>
  </si>
  <si>
    <t>How much do you wish to pay for the Sub?</t>
  </si>
  <si>
    <t>price</t>
  </si>
  <si>
    <t>rec</t>
  </si>
  <si>
    <t>inve</t>
  </si>
  <si>
    <t>ppe</t>
  </si>
  <si>
    <t>pay</t>
  </si>
  <si>
    <t>gw</t>
  </si>
  <si>
    <t xml:space="preserve"> </t>
  </si>
  <si>
    <t>How much do you wish to assign to Sub's receivables?</t>
  </si>
  <si>
    <t>Below are boxes areas indicating the amount Parent paid for Sub, and fair values for various assets and liabilities of Sub.  A consolidation worksheet follows.  The preliminary settings are based on a $500,000 purchase price for Sub, with each asset/liability having a fair value equal to book value.  
Click in the boxed areas to access pick lists that can be used to set alternative values for the purchase price and individual assets and liabilities.  Experiment, noting how the changed assumptions alters the consolidation spreadsheet and resulting balance sheet.  Carefully consider why amounts in the Parent column, debit/credit columns, and consolidated column change.</t>
  </si>
</sst>
</file>

<file path=xl/styles.xml><?xml version="1.0" encoding="utf-8"?>
<styleSheet xmlns="http://schemas.openxmlformats.org/spreadsheetml/2006/main">
  <numFmts count="4">
    <numFmt numFmtId="42" formatCode="_(&quot;$&quot;* #,##0_);_(&quot;$&quot;* \(#,##0\);_(&quot;$&quot;* &quot;-&quot;_);_(@_)"/>
    <numFmt numFmtId="41" formatCode="_(* #,##0_);_(* \(#,##0\);_(* &quot;-&quot;_);_(@_)"/>
    <numFmt numFmtId="164" formatCode="[$-409]dd\-mmm\-yy;@"/>
    <numFmt numFmtId="165" formatCode="m/d;@"/>
  </numFmts>
  <fonts count="15">
    <font>
      <sz val="10"/>
      <name val="Arial"/>
    </font>
    <font>
      <sz val="10"/>
      <name val="Arial"/>
    </font>
    <font>
      <sz val="8"/>
      <name val="Arial"/>
      <family val="2"/>
    </font>
    <font>
      <sz val="12"/>
      <color indexed="12"/>
      <name val="Arial"/>
      <family val="2"/>
    </font>
    <font>
      <sz val="10"/>
      <name val="Myriad Web Pro"/>
    </font>
    <font>
      <i/>
      <sz val="10"/>
      <name val="Myriad Web Pro"/>
    </font>
    <font>
      <sz val="10"/>
      <name val="Myriad Web Pro"/>
    </font>
    <font>
      <b/>
      <sz val="10"/>
      <color indexed="9"/>
      <name val="Myriad Web Pro"/>
    </font>
    <font>
      <sz val="10"/>
      <color indexed="16"/>
      <name val="Myriad Web Pro"/>
    </font>
    <font>
      <sz val="10"/>
      <name val="Myriad Pro"/>
      <family val="2"/>
    </font>
    <font>
      <sz val="12"/>
      <name val="Myriad Pro"/>
      <family val="2"/>
    </font>
    <font>
      <b/>
      <sz val="10"/>
      <name val="Myriad Web Pro"/>
    </font>
    <font>
      <b/>
      <sz val="12"/>
      <name val="Myriad Web Pro"/>
    </font>
    <font>
      <sz val="10"/>
      <name val="Arial"/>
    </font>
    <font>
      <b/>
      <sz val="11"/>
      <name val="Myriad Web Pro"/>
    </font>
  </fonts>
  <fills count="15">
    <fill>
      <patternFill patternType="none"/>
    </fill>
    <fill>
      <patternFill patternType="gray125"/>
    </fill>
    <fill>
      <patternFill patternType="solid">
        <fgColor indexed="46"/>
        <bgColor indexed="64"/>
      </patternFill>
    </fill>
    <fill>
      <patternFill patternType="solid">
        <fgColor indexed="21"/>
        <bgColor indexed="64"/>
      </patternFill>
    </fill>
    <fill>
      <patternFill patternType="solid">
        <fgColor indexed="14"/>
        <bgColor indexed="64"/>
      </patternFill>
    </fill>
    <fill>
      <patternFill patternType="solid">
        <fgColor indexed="45"/>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40"/>
        <bgColor indexed="64"/>
      </patternFill>
    </fill>
    <fill>
      <patternFill patternType="solid">
        <fgColor indexed="44"/>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indexed="31"/>
        <bgColor indexed="64"/>
      </patternFill>
    </fill>
    <fill>
      <patternFill patternType="solid">
        <fgColor indexed="11"/>
        <bgColor indexed="64"/>
      </patternFill>
    </fill>
  </fills>
  <borders count="11">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10"/>
      </left>
      <right style="thin">
        <color indexed="10"/>
      </right>
      <top style="thin">
        <color indexed="10"/>
      </top>
      <bottom style="thin">
        <color indexed="10"/>
      </bottom>
      <diagonal/>
    </border>
    <border>
      <left style="hair">
        <color indexed="64"/>
      </left>
      <right style="hair">
        <color indexed="64"/>
      </right>
      <top style="hair">
        <color indexed="64"/>
      </top>
      <bottom style="hair">
        <color indexed="64"/>
      </bottom>
      <diagonal/>
    </border>
    <border>
      <left style="thin">
        <color indexed="53"/>
      </left>
      <right style="thin">
        <color indexed="53"/>
      </right>
      <top style="thin">
        <color indexed="53"/>
      </top>
      <bottom style="thin">
        <color indexed="53"/>
      </bottom>
      <diagonal/>
    </border>
    <border>
      <left/>
      <right style="hair">
        <color indexed="53"/>
      </right>
      <top style="hair">
        <color indexed="53"/>
      </top>
      <bottom style="hair">
        <color indexed="53"/>
      </bottom>
      <diagonal/>
    </border>
    <border>
      <left/>
      <right style="thin">
        <color indexed="53"/>
      </right>
      <top/>
      <bottom style="thin">
        <color indexed="53"/>
      </bottom>
      <diagonal/>
    </border>
    <border>
      <left/>
      <right style="hair">
        <color indexed="53"/>
      </right>
      <top/>
      <bottom style="hair">
        <color indexed="53"/>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4">
    <xf numFmtId="0" fontId="0" fillId="0" borderId="0"/>
    <xf numFmtId="0" fontId="6" fillId="2" borderId="0" applyNumberFormat="0" applyBorder="0" applyAlignment="0"/>
    <xf numFmtId="0" fontId="4" fillId="3" borderId="0"/>
    <xf numFmtId="0" fontId="7" fillId="3" borderId="0">
      <alignment horizontal="center" vertical="center"/>
    </xf>
    <xf numFmtId="3" fontId="4" fillId="4" borderId="1">
      <alignment horizontal="right" vertical="center" wrapText="1"/>
    </xf>
    <xf numFmtId="0" fontId="8" fillId="4" borderId="2">
      <alignment horizontal="left" vertical="center" wrapText="1"/>
    </xf>
    <xf numFmtId="0" fontId="8" fillId="4" borderId="0">
      <alignment horizontal="left" vertical="center" wrapText="1" indent="1"/>
    </xf>
    <xf numFmtId="3" fontId="9" fillId="4" borderId="3" applyNumberFormat="0" applyFont="0" applyAlignment="0">
      <alignment horizontal="center" vertical="center" wrapText="1"/>
    </xf>
    <xf numFmtId="16" fontId="4" fillId="4" borderId="0">
      <alignment horizontal="center" vertical="center" wrapText="1"/>
    </xf>
    <xf numFmtId="0" fontId="5" fillId="4" borderId="4">
      <alignment horizontal="justify" vertical="center" wrapText="1"/>
    </xf>
    <xf numFmtId="0" fontId="3" fillId="5" borderId="0" applyFont="0" applyAlignment="0">
      <alignment horizontal="center" vertical="center" wrapText="1"/>
    </xf>
    <xf numFmtId="0" fontId="7" fillId="5" borderId="3" applyAlignment="0">
      <alignment horizontal="center" vertical="center" wrapText="1"/>
    </xf>
    <xf numFmtId="164" fontId="10" fillId="6" borderId="5" applyNumberFormat="0" applyFont="0" applyFill="0" applyAlignment="0">
      <alignment horizontal="left" vertical="center" wrapText="1"/>
    </xf>
    <xf numFmtId="164" fontId="4" fillId="0" borderId="5" applyNumberFormat="0" applyFont="0" applyFill="0" applyAlignment="0">
      <alignment horizontal="center" vertical="center" wrapText="1"/>
    </xf>
    <xf numFmtId="164" fontId="4" fillId="7" borderId="6" applyNumberFormat="0" applyBorder="0" applyAlignment="0">
      <alignment horizontal="left" vertical="center" wrapText="1"/>
    </xf>
    <xf numFmtId="0" fontId="7" fillId="8" borderId="7" applyAlignment="0">
      <alignment vertical="center"/>
    </xf>
    <xf numFmtId="0" fontId="1" fillId="8" borderId="0">
      <alignment vertical="center"/>
    </xf>
    <xf numFmtId="164" fontId="4" fillId="6" borderId="8" applyNumberFormat="0" applyBorder="0" applyAlignment="0">
      <alignment horizontal="left" vertical="center" wrapText="1"/>
    </xf>
    <xf numFmtId="0" fontId="4" fillId="4" borderId="0" applyFill="0">
      <alignment horizontal="justify" vertical="top" wrapText="1"/>
    </xf>
    <xf numFmtId="0" fontId="8" fillId="0" borderId="0">
      <alignment horizontal="justify" vertical="top" wrapText="1"/>
    </xf>
    <xf numFmtId="0" fontId="10" fillId="0" borderId="0">
      <alignment horizontal="left" vertical="center" wrapText="1"/>
    </xf>
    <xf numFmtId="0" fontId="4" fillId="9" borderId="0" applyNumberFormat="0" applyAlignment="0">
      <alignment vertical="center"/>
    </xf>
    <xf numFmtId="0" fontId="7" fillId="10" borderId="0" applyNumberFormat="0" applyAlignment="0"/>
    <xf numFmtId="9" fontId="13" fillId="0" borderId="0" applyFont="0" applyFill="0" applyBorder="0" applyAlignment="0" applyProtection="0"/>
  </cellStyleXfs>
  <cellXfs count="25">
    <xf numFmtId="0" fontId="0" fillId="0" borderId="0" xfId="0"/>
    <xf numFmtId="0" fontId="4" fillId="0" borderId="0" xfId="0" applyFont="1" applyProtection="1">
      <protection hidden="1"/>
    </xf>
    <xf numFmtId="0" fontId="4" fillId="0" borderId="0" xfId="0" applyFont="1" applyFill="1" applyProtection="1">
      <protection hidden="1"/>
    </xf>
    <xf numFmtId="41" fontId="11" fillId="0" borderId="0" xfId="18" applyNumberFormat="1" applyFont="1" applyFill="1" applyBorder="1" applyAlignment="1" applyProtection="1">
      <alignment horizontal="center" vertical="center"/>
      <protection hidden="1"/>
    </xf>
    <xf numFmtId="0" fontId="12" fillId="11" borderId="10" xfId="0" applyFont="1" applyFill="1" applyBorder="1" applyAlignment="1" applyProtection="1">
      <alignment horizontal="center" vertical="center" wrapText="1"/>
      <protection hidden="1"/>
    </xf>
    <xf numFmtId="41" fontId="11" fillId="11" borderId="0" xfId="18" applyNumberFormat="1" applyFont="1" applyFill="1" applyBorder="1" applyAlignment="1" applyProtection="1">
      <alignment horizontal="center" vertical="center"/>
      <protection hidden="1"/>
    </xf>
    <xf numFmtId="0" fontId="4" fillId="0" borderId="0" xfId="0" applyFont="1" applyFill="1" applyAlignment="1" applyProtection="1">
      <alignment vertical="top"/>
      <protection hidden="1"/>
    </xf>
    <xf numFmtId="41" fontId="11" fillId="11" borderId="0" xfId="18" applyNumberFormat="1" applyFont="1" applyFill="1" applyBorder="1" applyAlignment="1" applyProtection="1">
      <alignment horizontal="left" vertical="center"/>
      <protection hidden="1"/>
    </xf>
    <xf numFmtId="42" fontId="11" fillId="0" borderId="0" xfId="0" applyNumberFormat="1" applyFont="1" applyBorder="1" applyAlignment="1" applyProtection="1">
      <alignment horizontal="center" vertical="center"/>
      <protection hidden="1"/>
    </xf>
    <xf numFmtId="0" fontId="4" fillId="0" borderId="0" xfId="0" applyFont="1" applyFill="1" applyProtection="1"/>
    <xf numFmtId="0" fontId="4" fillId="0" borderId="0" xfId="0" applyFont="1" applyFill="1" applyAlignment="1" applyProtection="1">
      <alignment vertical="top"/>
    </xf>
    <xf numFmtId="0" fontId="4" fillId="0" borderId="0" xfId="0" applyFont="1" applyProtection="1"/>
    <xf numFmtId="165" fontId="11" fillId="0" borderId="0" xfId="0" applyNumberFormat="1" applyFont="1" applyBorder="1" applyAlignment="1" applyProtection="1">
      <alignment horizontal="left" vertical="center"/>
      <protection hidden="1"/>
    </xf>
    <xf numFmtId="41" fontId="11" fillId="0" borderId="0" xfId="0" applyNumberFormat="1" applyFont="1" applyBorder="1" applyAlignment="1" applyProtection="1">
      <alignment horizontal="left" vertical="center"/>
      <protection hidden="1"/>
    </xf>
    <xf numFmtId="41" fontId="11" fillId="0" borderId="0" xfId="0" applyNumberFormat="1" applyFont="1" applyBorder="1" applyAlignment="1" applyProtection="1">
      <alignment horizontal="center" vertical="center"/>
      <protection hidden="1"/>
    </xf>
    <xf numFmtId="41" fontId="11" fillId="0" borderId="0" xfId="23" applyNumberFormat="1" applyFont="1" applyFill="1" applyBorder="1" applyAlignment="1" applyProtection="1">
      <alignment horizontal="center" vertical="center"/>
      <protection hidden="1"/>
    </xf>
    <xf numFmtId="0" fontId="12" fillId="0" borderId="0" xfId="18" applyFont="1" applyFill="1" applyAlignment="1" applyProtection="1">
      <alignment horizontal="center" vertical="center" wrapText="1"/>
      <protection hidden="1"/>
    </xf>
    <xf numFmtId="42" fontId="11" fillId="0" borderId="0" xfId="23" applyNumberFormat="1" applyFont="1" applyBorder="1" applyAlignment="1" applyProtection="1">
      <alignment horizontal="center" vertical="center"/>
      <protection hidden="1"/>
    </xf>
    <xf numFmtId="41" fontId="11" fillId="11" borderId="0" xfId="23" applyNumberFormat="1" applyFont="1" applyFill="1" applyBorder="1" applyAlignment="1" applyProtection="1">
      <alignment horizontal="center" vertical="center"/>
      <protection hidden="1"/>
    </xf>
    <xf numFmtId="41" fontId="11" fillId="11" borderId="0" xfId="0" applyNumberFormat="1" applyFont="1" applyFill="1" applyBorder="1" applyAlignment="1" applyProtection="1">
      <alignment horizontal="center" vertical="center"/>
      <protection hidden="1"/>
    </xf>
    <xf numFmtId="41" fontId="4" fillId="0" borderId="0" xfId="0" applyNumberFormat="1" applyFont="1" applyFill="1" applyAlignment="1" applyProtection="1">
      <alignment vertical="top"/>
      <protection hidden="1"/>
    </xf>
    <xf numFmtId="41" fontId="11" fillId="12" borderId="10" xfId="18" applyNumberFormat="1" applyFont="1" applyFill="1" applyBorder="1" applyAlignment="1" applyProtection="1">
      <alignment horizontal="center" vertical="center" wrapText="1"/>
      <protection locked="0" hidden="1"/>
    </xf>
    <xf numFmtId="0" fontId="12" fillId="13" borderId="0" xfId="18" applyFont="1" applyFill="1" applyAlignment="1" applyProtection="1">
      <alignment horizontal="center" vertical="center" wrapText="1"/>
      <protection hidden="1"/>
    </xf>
    <xf numFmtId="0" fontId="12" fillId="13" borderId="9" xfId="0" applyFont="1" applyFill="1" applyBorder="1" applyAlignment="1" applyProtection="1">
      <alignment horizontal="center" vertical="center" wrapText="1"/>
      <protection hidden="1"/>
    </xf>
    <xf numFmtId="0" fontId="14" fillId="14" borderId="0" xfId="18" applyFont="1" applyFill="1" applyAlignment="1" applyProtection="1">
      <alignment horizontal="left" vertical="center" wrapText="1"/>
      <protection hidden="1"/>
    </xf>
  </cellXfs>
  <cellStyles count="24">
    <cellStyle name="bsbody" xfId="1"/>
    <cellStyle name="bsfoot" xfId="2"/>
    <cellStyle name="bshead" xfId="3"/>
    <cellStyle name="GenJour#" xfId="4"/>
    <cellStyle name="GenJour1" xfId="5"/>
    <cellStyle name="GenJour2" xfId="6"/>
    <cellStyle name="GenJourBody" xfId="7"/>
    <cellStyle name="GenJourDate" xfId="8"/>
    <cellStyle name="GenJourDes" xfId="9"/>
    <cellStyle name="GenJourFoot" xfId="10"/>
    <cellStyle name="GenJourHead" xfId="11"/>
    <cellStyle name="LedgBody" xfId="12"/>
    <cellStyle name="ledgerwkbk" xfId="13"/>
    <cellStyle name="LedgGreen" xfId="14"/>
    <cellStyle name="LedgHead" xfId="15"/>
    <cellStyle name="LedgSide" xfId="16"/>
    <cellStyle name="LedgYellow" xfId="17"/>
    <cellStyle name="Normal" xfId="0" builtinId="0"/>
    <cellStyle name="Percent" xfId="23" builtinId="5"/>
    <cellStyle name="POA" xfId="18"/>
    <cellStyle name="POAanswer" xfId="19"/>
    <cellStyle name="POAhead" xfId="20"/>
    <cellStyle name="trialbody" xfId="21"/>
    <cellStyle name="trialhead" xfId="22"/>
  </cellStyles>
  <dxfs count="1">
    <dxf>
      <fill>
        <patternFill>
          <bgColor theme="4" tint="0.79998168889431442"/>
        </patternFill>
      </fill>
    </dxf>
  </dxfs>
  <tableStyles count="1" defaultTableStyle="TableStyleMedium9">
    <tableStyle name="Table Style 1" pivot="0" count="1">
      <tableStyleElement type="firstRowStripe" dxfId="0"/>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F6F7F5"/>
      <rgbColor rgb="00FCF0E7"/>
      <rgbColor rgb="003366FF"/>
      <rgbColor rgb="0033CCCC"/>
      <rgbColor rgb="0099CC00"/>
      <rgbColor rgb="00AD4929"/>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FF6969"/>
      <color rgb="FF00FF64"/>
      <color rgb="FFFAA892"/>
      <color rgb="FFAEF280"/>
      <color rgb="FFDCE6F1"/>
      <color rgb="FFE6F0FB"/>
      <color rgb="FFFF0000"/>
      <color rgb="FFF97B2D"/>
      <color rgb="FF9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O71"/>
  <sheetViews>
    <sheetView tabSelected="1" workbookViewId="0">
      <selection activeCell="F3" sqref="F3"/>
    </sheetView>
  </sheetViews>
  <sheetFormatPr baseColWidth="10" defaultColWidth="0" defaultRowHeight="409.6" zeroHeight="1"/>
  <cols>
    <col min="1" max="1" width="14.5" style="11" customWidth="1"/>
    <col min="2" max="6" width="11" style="11" customWidth="1"/>
    <col min="7" max="7" width="3.5" style="11" customWidth="1"/>
    <col min="8" max="8" width="41.5" style="11" hidden="1" customWidth="1"/>
    <col min="9" max="10" width="8.83203125" style="11" hidden="1" customWidth="1"/>
    <col min="11" max="11" width="14.33203125" style="11" hidden="1" customWidth="1"/>
    <col min="12" max="16384" width="8.83203125" style="9" hidden="1"/>
  </cols>
  <sheetData>
    <row r="1" spans="1:15" ht="228.75" customHeight="1">
      <c r="A1" s="22" t="s">
        <v>28</v>
      </c>
      <c r="B1" s="22"/>
      <c r="C1" s="22"/>
      <c r="D1" s="22"/>
      <c r="E1" s="22"/>
      <c r="F1" s="22"/>
      <c r="G1" s="2"/>
      <c r="H1" s="2"/>
      <c r="I1" s="2"/>
      <c r="J1" s="2"/>
      <c r="K1" s="2" t="s">
        <v>20</v>
      </c>
      <c r="L1" s="2" t="s">
        <v>21</v>
      </c>
      <c r="M1" s="9" t="s">
        <v>22</v>
      </c>
      <c r="N1" s="9" t="s">
        <v>23</v>
      </c>
      <c r="O1" s="9" t="s">
        <v>24</v>
      </c>
    </row>
    <row r="2" spans="1:15" ht="28" customHeight="1">
      <c r="A2" s="16"/>
      <c r="B2" s="16"/>
      <c r="C2" s="16"/>
      <c r="D2" s="16"/>
      <c r="E2" s="16"/>
      <c r="F2" s="16"/>
      <c r="G2" s="2"/>
      <c r="H2" s="2"/>
      <c r="I2" s="2"/>
      <c r="J2" s="2"/>
      <c r="K2" s="2"/>
      <c r="L2" s="2"/>
    </row>
    <row r="3" spans="1:15" ht="25" customHeight="1">
      <c r="A3" s="24" t="s">
        <v>19</v>
      </c>
      <c r="B3" s="24"/>
      <c r="C3" s="24"/>
      <c r="D3" s="24"/>
      <c r="E3" s="24"/>
      <c r="F3" s="21">
        <v>500000</v>
      </c>
      <c r="G3" s="2"/>
      <c r="H3" s="2"/>
      <c r="I3" s="2"/>
      <c r="J3" s="2"/>
      <c r="K3" s="2">
        <v>500000</v>
      </c>
      <c r="L3" s="2">
        <v>70000</v>
      </c>
      <c r="M3" s="9">
        <v>100000</v>
      </c>
      <c r="N3" s="9">
        <v>160000</v>
      </c>
      <c r="O3" s="9" t="s">
        <v>26</v>
      </c>
    </row>
    <row r="4" spans="1:15" ht="25" customHeight="1">
      <c r="A4" s="24" t="s">
        <v>27</v>
      </c>
      <c r="B4" s="24"/>
      <c r="C4" s="24"/>
      <c r="D4" s="24"/>
      <c r="E4" s="24"/>
      <c r="F4" s="21">
        <v>85000</v>
      </c>
      <c r="G4" s="2"/>
      <c r="H4" s="2"/>
      <c r="I4" s="2"/>
      <c r="J4" s="2"/>
      <c r="K4" s="2">
        <v>750000</v>
      </c>
      <c r="L4" s="2">
        <v>85000</v>
      </c>
      <c r="M4" s="9">
        <v>125000</v>
      </c>
      <c r="N4" s="9">
        <v>200000</v>
      </c>
      <c r="O4" s="9">
        <v>80000</v>
      </c>
    </row>
    <row r="5" spans="1:15" ht="25" customHeight="1">
      <c r="A5" s="24" t="s">
        <v>16</v>
      </c>
      <c r="B5" s="24"/>
      <c r="C5" s="24"/>
      <c r="D5" s="24"/>
      <c r="E5" s="24"/>
      <c r="F5" s="21">
        <v>125000</v>
      </c>
      <c r="G5" s="2"/>
      <c r="H5" s="2"/>
      <c r="I5" s="2"/>
      <c r="J5" s="2"/>
      <c r="K5" s="2">
        <v>1000000</v>
      </c>
      <c r="L5" s="2">
        <v>100000</v>
      </c>
      <c r="M5" s="9">
        <v>150000</v>
      </c>
      <c r="N5" s="9">
        <v>240000</v>
      </c>
      <c r="O5" s="9">
        <v>90000</v>
      </c>
    </row>
    <row r="6" spans="1:15" ht="25" customHeight="1">
      <c r="A6" s="24" t="s">
        <v>17</v>
      </c>
      <c r="B6" s="24"/>
      <c r="C6" s="24"/>
      <c r="D6" s="24"/>
      <c r="E6" s="24"/>
      <c r="F6" s="21">
        <v>200000</v>
      </c>
      <c r="G6" s="2"/>
      <c r="H6" s="2"/>
      <c r="I6" s="2"/>
      <c r="J6" s="2"/>
      <c r="K6" s="2">
        <v>1250000</v>
      </c>
      <c r="L6" s="2"/>
    </row>
    <row r="7" spans="1:15" ht="25" customHeight="1">
      <c r="A7" s="24" t="s">
        <v>18</v>
      </c>
      <c r="B7" s="24"/>
      <c r="C7" s="24"/>
      <c r="D7" s="24"/>
      <c r="E7" s="24"/>
      <c r="F7" s="21">
        <v>80000</v>
      </c>
      <c r="G7" s="2"/>
      <c r="H7" s="2"/>
      <c r="I7" s="2"/>
      <c r="J7" s="2"/>
      <c r="K7" s="2"/>
      <c r="L7" s="2"/>
    </row>
    <row r="8" spans="1:15" ht="28" customHeight="1">
      <c r="A8" s="1"/>
      <c r="B8" s="1"/>
      <c r="C8" s="1"/>
      <c r="D8" s="2"/>
      <c r="E8" s="1"/>
      <c r="F8" s="2"/>
      <c r="G8" s="2"/>
      <c r="H8" s="2"/>
      <c r="I8" s="2"/>
      <c r="J8" s="2"/>
      <c r="K8" s="2"/>
      <c r="L8" s="2"/>
    </row>
    <row r="9" spans="1:15" s="10" customFormat="1" ht="24" customHeight="1">
      <c r="A9" s="23" t="s">
        <v>15</v>
      </c>
      <c r="B9" s="23"/>
      <c r="C9" s="23"/>
      <c r="D9" s="23"/>
      <c r="E9" s="23"/>
      <c r="F9" s="23"/>
      <c r="G9" s="6"/>
      <c r="H9" s="6"/>
      <c r="I9" s="6"/>
      <c r="J9" s="6"/>
      <c r="K9" s="6" t="s">
        <v>25</v>
      </c>
      <c r="L9" s="6"/>
    </row>
    <row r="10" spans="1:15" s="10" customFormat="1" ht="26.25" customHeight="1">
      <c r="A10" s="4" t="s">
        <v>0</v>
      </c>
      <c r="B10" s="4" t="s">
        <v>1</v>
      </c>
      <c r="C10" s="4" t="s">
        <v>2</v>
      </c>
      <c r="D10" s="4" t="s">
        <v>4</v>
      </c>
      <c r="E10" s="4" t="s">
        <v>5</v>
      </c>
      <c r="F10" s="4" t="s">
        <v>6</v>
      </c>
      <c r="G10" s="6"/>
      <c r="H10" s="6"/>
      <c r="I10" s="6"/>
      <c r="J10" s="6"/>
      <c r="K10" s="20">
        <f>F3-F4-F5-F6-C11+F7</f>
        <v>80000</v>
      </c>
      <c r="L10" s="6"/>
    </row>
    <row r="11" spans="1:15" ht="24" customHeight="1">
      <c r="A11" s="12" t="s">
        <v>3</v>
      </c>
      <c r="B11" s="8">
        <f>IF($F$3&lt;&gt;0,1500000-$F$3,1500000)</f>
        <v>1000000</v>
      </c>
      <c r="C11" s="8">
        <v>90000</v>
      </c>
      <c r="D11" s="8"/>
      <c r="E11" s="17"/>
      <c r="F11" s="8">
        <f>IF($F$3&lt;&gt;0,B11+C11+D11-E11,)</f>
        <v>1090000</v>
      </c>
      <c r="G11" s="2"/>
      <c r="H11" s="2"/>
      <c r="I11" s="2"/>
      <c r="J11" s="2"/>
      <c r="K11" s="2"/>
      <c r="L11" s="2"/>
    </row>
    <row r="12" spans="1:15" s="10" customFormat="1" ht="24" customHeight="1">
      <c r="A12" s="7" t="s">
        <v>7</v>
      </c>
      <c r="B12" s="5">
        <v>250000</v>
      </c>
      <c r="C12" s="5">
        <v>85000</v>
      </c>
      <c r="D12" s="5">
        <f>IF(F4&gt;C12,F4-C12,)</f>
        <v>0</v>
      </c>
      <c r="E12" s="5">
        <f>IF(F4&lt;C12,C12-F4,)</f>
        <v>0</v>
      </c>
      <c r="F12" s="19">
        <f t="shared" ref="F12:F16" si="0">IF($F$3&lt;&gt;0,B12+C12+D12-E12,)</f>
        <v>335000</v>
      </c>
      <c r="G12" s="6"/>
      <c r="H12" s="6"/>
      <c r="I12" s="6"/>
      <c r="J12" s="6"/>
      <c r="K12" s="6"/>
      <c r="L12" s="6"/>
    </row>
    <row r="13" spans="1:15" ht="24" customHeight="1">
      <c r="A13" s="13" t="s">
        <v>8</v>
      </c>
      <c r="B13" s="3">
        <v>350000</v>
      </c>
      <c r="C13" s="3">
        <v>125000</v>
      </c>
      <c r="D13" s="3">
        <f>IF(F5&gt;C13,F5-C13,)</f>
        <v>0</v>
      </c>
      <c r="E13" s="3">
        <f>IF(F5&lt;C13,C13-F5,)</f>
        <v>0</v>
      </c>
      <c r="F13" s="14">
        <f t="shared" si="0"/>
        <v>475000</v>
      </c>
      <c r="G13" s="2"/>
      <c r="H13" s="2"/>
      <c r="I13" s="2"/>
      <c r="J13" s="2"/>
      <c r="K13" s="2"/>
      <c r="L13" s="2"/>
    </row>
    <row r="14" spans="1:15" s="10" customFormat="1" ht="24" customHeight="1">
      <c r="A14" s="7" t="s">
        <v>13</v>
      </c>
      <c r="B14" s="5">
        <f>F3</f>
        <v>500000</v>
      </c>
      <c r="C14" s="5">
        <v>0</v>
      </c>
      <c r="D14" s="5"/>
      <c r="E14" s="18">
        <f>B14</f>
        <v>500000</v>
      </c>
      <c r="F14" s="19">
        <f t="shared" si="0"/>
        <v>0</v>
      </c>
      <c r="G14" s="6"/>
      <c r="H14" s="6"/>
      <c r="I14" s="6"/>
      <c r="J14" s="6"/>
      <c r="K14" s="6"/>
      <c r="L14" s="6"/>
    </row>
    <row r="15" spans="1:15" ht="24" customHeight="1">
      <c r="A15" s="13" t="s">
        <v>9</v>
      </c>
      <c r="B15" s="3">
        <v>500000</v>
      </c>
      <c r="C15" s="3">
        <v>200000</v>
      </c>
      <c r="D15" s="3">
        <f>IF(F6&gt;C15,F6-C15,)</f>
        <v>0</v>
      </c>
      <c r="E15" s="3">
        <f>IF(F6&lt;C15,C15-F6,)</f>
        <v>0</v>
      </c>
      <c r="F15" s="14">
        <f t="shared" si="0"/>
        <v>700000</v>
      </c>
      <c r="G15" s="2"/>
      <c r="H15" s="2"/>
      <c r="I15" s="2"/>
      <c r="J15" s="2"/>
      <c r="K15" s="2"/>
      <c r="L15" s="2"/>
    </row>
    <row r="16" spans="1:15" s="10" customFormat="1" ht="24" customHeight="1">
      <c r="A16" s="7" t="s">
        <v>10</v>
      </c>
      <c r="B16" s="5">
        <v>0</v>
      </c>
      <c r="C16" s="5">
        <v>0</v>
      </c>
      <c r="D16" s="5">
        <f>K10</f>
        <v>80000</v>
      </c>
      <c r="E16" s="18"/>
      <c r="F16" s="19">
        <f t="shared" si="0"/>
        <v>80000</v>
      </c>
      <c r="G16" s="6"/>
      <c r="H16" s="6"/>
      <c r="I16" s="6"/>
      <c r="J16" s="6"/>
      <c r="K16" s="6"/>
      <c r="L16" s="6"/>
    </row>
    <row r="17" spans="1:12" ht="24" customHeight="1">
      <c r="A17" s="13" t="s">
        <v>11</v>
      </c>
      <c r="B17" s="3">
        <v>-200000</v>
      </c>
      <c r="C17" s="3">
        <v>-80000</v>
      </c>
      <c r="D17" s="3">
        <f>IF((F7*-1)&gt;C17,(C17*-1)-F7,)</f>
        <v>0</v>
      </c>
      <c r="E17" s="3">
        <f>IF((F7*-1)&lt;C17,(F7)-C17*-1,)</f>
        <v>0</v>
      </c>
      <c r="F17" s="14">
        <f>IF($F$3&lt;&gt;0,B17+C17+D17-E17,)</f>
        <v>-280000</v>
      </c>
      <c r="G17" s="2"/>
      <c r="H17" s="2"/>
      <c r="I17" s="2"/>
      <c r="J17" s="2"/>
      <c r="K17" s="2"/>
      <c r="L17" s="2"/>
    </row>
    <row r="18" spans="1:12" s="10" customFormat="1" ht="24" customHeight="1">
      <c r="A18" s="7" t="s">
        <v>12</v>
      </c>
      <c r="B18" s="5">
        <v>-1750000</v>
      </c>
      <c r="C18" s="5">
        <v>-120000</v>
      </c>
      <c r="D18" s="5">
        <f>C18*-1</f>
        <v>120000</v>
      </c>
      <c r="E18" s="18"/>
      <c r="F18" s="19">
        <f>B18</f>
        <v>-1750000</v>
      </c>
      <c r="G18" s="6"/>
      <c r="H18" s="6"/>
      <c r="I18" s="6"/>
      <c r="J18" s="6"/>
      <c r="K18" s="6"/>
      <c r="L18" s="6"/>
    </row>
    <row r="19" spans="1:12" ht="24" customHeight="1">
      <c r="A19" s="13" t="s">
        <v>14</v>
      </c>
      <c r="B19" s="3">
        <v>-650000</v>
      </c>
      <c r="C19" s="3">
        <v>-300000</v>
      </c>
      <c r="D19" s="3">
        <f>C19*-1</f>
        <v>300000</v>
      </c>
      <c r="E19" s="15"/>
      <c r="F19" s="14">
        <f>B19</f>
        <v>-650000</v>
      </c>
      <c r="G19" s="2"/>
      <c r="H19" s="2"/>
      <c r="I19" s="2"/>
      <c r="J19" s="2"/>
      <c r="K19" s="2"/>
      <c r="L19" s="2"/>
    </row>
    <row r="20" spans="1:12" ht="65.25" customHeight="1"/>
    <row r="21" spans="1:12" ht="13" hidden="1"/>
    <row r="22" spans="1:12" ht="13" hidden="1"/>
    <row r="23" spans="1:12" ht="13" hidden="1"/>
    <row r="24" spans="1:12" ht="13" hidden="1"/>
    <row r="25" spans="1:12" ht="13" hidden="1"/>
    <row r="26" spans="1:12" ht="13" hidden="1"/>
    <row r="27" spans="1:12" ht="13" hidden="1"/>
    <row r="28" spans="1:12" ht="13" hidden="1"/>
    <row r="29" spans="1:12" ht="13" hidden="1"/>
    <row r="30" spans="1:12" ht="13" hidden="1"/>
    <row r="31" spans="1:12" ht="13" hidden="1"/>
    <row r="32" spans="1:12" ht="13" hidden="1"/>
    <row r="33" ht="13" hidden="1"/>
    <row r="34" ht="13" hidden="1"/>
    <row r="35" ht="13" hidden="1"/>
    <row r="36" ht="13" hidden="1"/>
    <row r="37" ht="13" hidden="1"/>
    <row r="38" ht="13" hidden="1"/>
    <row r="39" ht="13" hidden="1"/>
    <row r="40" ht="13" hidden="1"/>
    <row r="41" ht="13" hidden="1"/>
    <row r="42" ht="13" hidden="1"/>
    <row r="43" ht="13" hidden="1"/>
    <row r="44" ht="13" hidden="1"/>
    <row r="45" ht="13" hidden="1"/>
    <row r="46" ht="13" hidden="1"/>
    <row r="47" ht="13" hidden="1"/>
    <row r="48" ht="13" hidden="1"/>
    <row r="49" ht="13" hidden="1"/>
    <row r="50" ht="13" hidden="1"/>
    <row r="51" ht="13" hidden="1"/>
    <row r="52" ht="13" hidden="1"/>
    <row r="53" ht="13" hidden="1"/>
    <row r="54" ht="13" hidden="1"/>
    <row r="55" ht="13" hidden="1"/>
    <row r="56" ht="13" hidden="1"/>
    <row r="57" ht="13" hidden="1"/>
    <row r="58" ht="13" hidden="1"/>
    <row r="59" ht="13" hidden="1"/>
    <row r="60" ht="13" hidden="1"/>
    <row r="61" ht="13" hidden="1"/>
    <row r="62" ht="13" hidden="1"/>
    <row r="63" ht="13" hidden="1"/>
    <row r="64" ht="13" hidden="1"/>
    <row r="65" ht="13" hidden="1"/>
    <row r="66" ht="13" hidden="1"/>
    <row r="67" ht="13" hidden="1"/>
    <row r="68" ht="13" hidden="1"/>
    <row r="69" ht="13" hidden="1"/>
    <row r="70" ht="13" hidden="1"/>
    <row r="71" ht="13" hidden="1"/>
  </sheetData>
  <sheetProtection algorithmName="SHA-512" hashValue="32GpwGZBpKmcyy1NEF5laQL+w0DBiN27X8rtW476WSf4gZhIS3s7xRHLPmCk7BCDKeoc9mu6dOvrxekfG0EB/E==" saltValue="Q4/4RTMPVUQjZsJX5lAoO1==" spinCount="100000" sheet="1" objects="1" scenarios="1"/>
  <mergeCells count="7">
    <mergeCell ref="A1:F1"/>
    <mergeCell ref="A9:F9"/>
    <mergeCell ref="A4:E4"/>
    <mergeCell ref="A5:E5"/>
    <mergeCell ref="A6:E6"/>
    <mergeCell ref="A7:E7"/>
    <mergeCell ref="A3:E3"/>
  </mergeCells>
  <phoneticPr fontId="2" type="noConversion"/>
  <dataValidations count="6">
    <dataValidation type="list" allowBlank="1" showInputMessage="1" showErrorMessage="1" sqref="G12 G14 G16 G18">
      <formula1>"sample"</formula1>
    </dataValidation>
    <dataValidation type="list" allowBlank="1" showInputMessage="1" showErrorMessage="1" sqref="F5">
      <formula1>$M$3:$M$5</formula1>
    </dataValidation>
    <dataValidation type="list" allowBlank="1" showInputMessage="1" showErrorMessage="1" sqref="F6">
      <formula1>$N$3:$N$5</formula1>
    </dataValidation>
    <dataValidation type="list" allowBlank="1" showInputMessage="1" showErrorMessage="1" sqref="F7">
      <formula1>$O$4:$O$5</formula1>
    </dataValidation>
    <dataValidation type="list" allowBlank="1" showInputMessage="1" showErrorMessage="1" sqref="F4">
      <formula1>$L$3:$L$5</formula1>
    </dataValidation>
    <dataValidation type="list" allowBlank="1" showInputMessage="1" showErrorMessage="1" sqref="F3">
      <formula1>$K$3:$K$6</formula1>
    </dataValidation>
  </dataValidations>
  <pageMargins left="0.75" right="0.75" top="1.75" bottom="1" header="0.75" footer="0.5"/>
  <headerFooter alignWithMargins="0">
    <oddHeader>&amp;R&amp;"Myriad Web Pro,Bold"&amp;20I-17.03</oddHeader>
  </headerFooter>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Problem</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Larry Walther</dc:creator>
  <cp:keywords/>
  <dc:description/>
  <cp:lastModifiedBy>Marnie Magee</cp:lastModifiedBy>
  <cp:revision/>
  <dcterms:created xsi:type="dcterms:W3CDTF">2007-01-29T16:43:50Z</dcterms:created>
  <dcterms:modified xsi:type="dcterms:W3CDTF">2015-03-16T15:45:12Z</dcterms:modified>
</cp:coreProperties>
</file>