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420" windowHeight="2136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K21" i="19"/>
  <c r="K2"/>
  <c r="B8"/>
  <c r="B14"/>
  <c r="D18"/>
  <c r="B13"/>
  <c r="D10"/>
  <c r="B9"/>
  <c r="H10"/>
  <c r="H17"/>
  <c r="H19"/>
  <c r="B15"/>
  <c r="D9"/>
  <c r="D13"/>
  <c r="D14"/>
  <c r="D15"/>
  <c r="D17"/>
  <c r="D19"/>
</calcChain>
</file>

<file path=xl/sharedStrings.xml><?xml version="1.0" encoding="utf-8"?>
<sst xmlns="http://schemas.openxmlformats.org/spreadsheetml/2006/main" count="31" uniqueCount="23">
  <si>
    <t>The budgeted results for each location of a chain restaurant are provided in the right-most columns below.  Each location is allowed to develop unique marketing strategies.  Three different strategies were followed by three different locations, as follows:
Advertising campaign -  One store used billboard advertising, at an added fixed cost of $200,000.  Food sales increased to $2,500,000, and the proportion of food to drink sales was not impacted.  Variable cost rates were not impacted.
2-for-1 meal deals -  One store ran 2-for-1 meal promotions.  Food sales increased to $2,500,000, representing 80% of all sales.  Food cost increased to 45% of sales.
Happy Hour -  One store ran Happy Hour promotions.  Food sales increased to $2,500,000, representing 60% of all sales.  Drink cost increased to 10% of sales.
Use the pick list associated with the first boxed area to select each of the alternative strategies, and examine the impact on the actual results.  Then, use the pick list associated with the boxed area at the bottom of the schedule to select which alternative produces the best financial results.  A correct response will turn that boxed area green.</t>
    <phoneticPr fontId="2" type="noConversion"/>
  </si>
  <si>
    <t xml:space="preserve"> </t>
  </si>
  <si>
    <t>% of Sales</t>
  </si>
  <si>
    <t>Totals</t>
  </si>
  <si>
    <t>Actual Results</t>
  </si>
  <si>
    <t>Sales</t>
  </si>
  <si>
    <t>Food</t>
  </si>
  <si>
    <t>Drink</t>
  </si>
  <si>
    <t>Total sales</t>
  </si>
  <si>
    <t>Less variable expenses:</t>
  </si>
  <si>
    <t>Total variable expenses</t>
  </si>
  <si>
    <t>Contribution Margin</t>
  </si>
  <si>
    <t>Happy hour</t>
  </si>
  <si>
    <t>Less: Traceable Fixed</t>
  </si>
  <si>
    <t>Store margin</t>
  </si>
  <si>
    <t>2 for 1</t>
  </si>
  <si>
    <t>Budget Results</t>
  </si>
  <si>
    <t>Select Strategy  &gt;&gt;&gt;&gt;</t>
  </si>
  <si>
    <t xml:space="preserve">Advertising </t>
  </si>
  <si>
    <t>food</t>
  </si>
  <si>
    <t>drink</t>
  </si>
  <si>
    <t>..05</t>
  </si>
  <si>
    <t>Which strategy produces the highest store margin?  &gt;&gt;&gt;&gt;</t>
  </si>
</sst>
</file>

<file path=xl/styles.xml><?xml version="1.0" encoding="utf-8"?>
<styleSheet xmlns="http://schemas.openxmlformats.org/spreadsheetml/2006/main">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409]dd\-mmm\-yy;@"/>
    <numFmt numFmtId="168" formatCode="_(&quot;$&quot;* #,##0_);_(&quot;$&quot;* \(#,##0\);_(&quot;$&quot;* &quot;-&quot;??_);_(@_)"/>
    <numFmt numFmtId="169" formatCode="_(&quot;$&quot;* #,##0_);_(&quot;$&quot;* \(#,##0\);_(&quot;$&quot;* &quot;-&quot;?_);_(@_)"/>
  </numFmts>
  <fonts count="18">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u val="doubleAccounting"/>
      <sz val="10"/>
      <name val="Myriad Web Pro"/>
    </font>
    <font>
      <b/>
      <u val="singleAccounting"/>
      <sz val="10"/>
      <name val="Myriad Web Pro"/>
    </font>
    <font>
      <b/>
      <sz val="10"/>
      <color indexed="10"/>
      <name val="Myriad Web Pro"/>
    </font>
    <font>
      <sz val="10"/>
      <name val="Arial"/>
    </font>
    <font>
      <b/>
      <u/>
      <sz val="10"/>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indexed="31"/>
        <bgColor indexed="64"/>
      </patternFill>
    </fill>
    <fill>
      <patternFill patternType="solid">
        <fgColor indexed="11"/>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6" fontId="16" fillId="0" borderId="0" applyFont="0" applyFill="0" applyBorder="0" applyAlignment="0" applyProtection="0"/>
  </cellStyleXfs>
  <cellXfs count="67">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Alignment="1" applyProtection="1">
      <alignment horizontal="center" vertical="center"/>
      <protection hidden="1"/>
    </xf>
    <xf numFmtId="164" fontId="11" fillId="0" borderId="0" xfId="18"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0" fontId="4" fillId="0" borderId="0" xfId="0" applyFont="1" applyFill="1" applyProtection="1"/>
    <xf numFmtId="0" fontId="4" fillId="0" borderId="0" xfId="0" applyFont="1" applyFill="1" applyAlignment="1" applyProtection="1">
      <alignment vertical="top"/>
    </xf>
    <xf numFmtId="0" fontId="4" fillId="0" borderId="0" xfId="0" applyFont="1" applyFill="1" applyAlignment="1" applyProtection="1">
      <alignment vertical="center"/>
    </xf>
    <xf numFmtId="0" fontId="4" fillId="0" borderId="0" xfId="0" applyFont="1" applyProtection="1"/>
    <xf numFmtId="165" fontId="11" fillId="0" borderId="0" xfId="0" applyNumberFormat="1" applyFont="1" applyBorder="1" applyAlignment="1" applyProtection="1">
      <alignment horizontal="left" vertical="center"/>
      <protection hidden="1"/>
    </xf>
    <xf numFmtId="165" fontId="11" fillId="0" borderId="0" xfId="0" applyNumberFormat="1" applyFont="1" applyBorder="1" applyAlignment="1" applyProtection="1">
      <alignment horizontal="left" vertical="center" indent="1"/>
      <protection hidden="1"/>
    </xf>
    <xf numFmtId="165" fontId="11" fillId="11" borderId="11" xfId="18" applyNumberFormat="1" applyFont="1" applyFill="1" applyBorder="1" applyAlignment="1" applyProtection="1">
      <alignment horizontal="center" vertical="center" wrapText="1"/>
      <protection hidden="1"/>
    </xf>
    <xf numFmtId="37" fontId="11" fillId="11" borderId="0" xfId="18" applyNumberFormat="1" applyFont="1" applyFill="1" applyBorder="1" applyAlignment="1" applyProtection="1">
      <alignment horizontal="center" vertical="center"/>
      <protection hidden="1"/>
    </xf>
    <xf numFmtId="165" fontId="11" fillId="11" borderId="11" xfId="18" applyNumberFormat="1" applyFont="1" applyFill="1" applyBorder="1" applyAlignment="1" applyProtection="1">
      <alignment horizontal="center" vertical="center"/>
      <protection hidden="1"/>
    </xf>
    <xf numFmtId="165" fontId="11" fillId="11" borderId="0" xfId="0" applyNumberFormat="1" applyFont="1" applyFill="1" applyBorder="1" applyAlignment="1" applyProtection="1">
      <alignment horizontal="left" vertical="center"/>
      <protection hidden="1"/>
    </xf>
    <xf numFmtId="165" fontId="11" fillId="11"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left" vertical="center" indent="1"/>
      <protection hidden="1"/>
    </xf>
    <xf numFmtId="165" fontId="11" fillId="11" borderId="0" xfId="18" applyNumberFormat="1" applyFont="1" applyFill="1" applyAlignment="1" applyProtection="1">
      <alignment horizontal="center" vertical="center"/>
      <protection hidden="1"/>
    </xf>
    <xf numFmtId="0" fontId="11" fillId="11" borderId="0" xfId="18" applyFont="1" applyFill="1" applyAlignment="1" applyProtection="1">
      <alignment horizontal="center" vertical="center"/>
      <protection hidden="1"/>
    </xf>
    <xf numFmtId="0" fontId="17" fillId="11" borderId="0" xfId="18" applyNumberFormat="1" applyFont="1" applyFill="1" applyBorder="1" applyAlignment="1" applyProtection="1">
      <alignment horizontal="center" vertical="center"/>
      <protection hidden="1"/>
    </xf>
    <xf numFmtId="169" fontId="4" fillId="0" borderId="0" xfId="0" applyNumberFormat="1" applyFont="1" applyFill="1" applyAlignment="1" applyProtection="1">
      <alignment vertical="top"/>
    </xf>
    <xf numFmtId="169" fontId="4" fillId="0" borderId="0" xfId="0" applyNumberFormat="1" applyFont="1" applyFill="1" applyAlignment="1" applyProtection="1">
      <alignment horizontal="left" vertical="center"/>
    </xf>
    <xf numFmtId="168" fontId="15" fillId="11" borderId="0" xfId="23" applyNumberFormat="1" applyFont="1" applyFill="1" applyBorder="1" applyAlignment="1" applyProtection="1">
      <alignment horizontal="center" vertical="center"/>
      <protection hidden="1"/>
    </xf>
    <xf numFmtId="0" fontId="4" fillId="11" borderId="0" xfId="0" applyFont="1" applyFill="1" applyProtection="1">
      <protection hidden="1"/>
    </xf>
    <xf numFmtId="165" fontId="11" fillId="11" borderId="0" xfId="0" applyNumberFormat="1" applyFont="1" applyFill="1" applyBorder="1" applyAlignment="1" applyProtection="1">
      <alignment horizontal="left" vertical="center" indent="1"/>
      <protection hidden="1"/>
    </xf>
    <xf numFmtId="165" fontId="11" fillId="11" borderId="0" xfId="18" applyNumberFormat="1" applyFont="1" applyFill="1" applyBorder="1" applyAlignment="1" applyProtection="1">
      <alignment horizontal="left" vertical="center"/>
      <protection hidden="1"/>
    </xf>
    <xf numFmtId="165" fontId="11" fillId="0" borderId="0" xfId="0" applyNumberFormat="1" applyFont="1" applyFill="1" applyBorder="1" applyAlignment="1" applyProtection="1">
      <alignment horizontal="left" vertical="center" indent="1"/>
      <protection hidden="1"/>
    </xf>
    <xf numFmtId="0" fontId="4" fillId="0" borderId="0" xfId="0" applyFont="1" applyBorder="1" applyAlignment="1" applyProtection="1">
      <alignment horizontal="center" vertical="center"/>
      <protection hidden="1"/>
    </xf>
    <xf numFmtId="164" fontId="11" fillId="0" borderId="0" xfId="0" applyNumberFormat="1" applyFont="1" applyBorder="1" applyAlignment="1" applyProtection="1">
      <alignment horizontal="center" vertical="center"/>
      <protection hidden="1"/>
    </xf>
    <xf numFmtId="0" fontId="11" fillId="11" borderId="0" xfId="18" applyFont="1" applyFill="1" applyBorder="1" applyAlignment="1" applyProtection="1">
      <alignment horizontal="center" vertical="center"/>
      <protection hidden="1"/>
    </xf>
    <xf numFmtId="9" fontId="11" fillId="11" borderId="0" xfId="18" applyNumberFormat="1" applyFont="1" applyFill="1" applyBorder="1" applyAlignment="1" applyProtection="1">
      <alignment horizontal="center" vertical="center"/>
      <protection hidden="1"/>
    </xf>
    <xf numFmtId="9" fontId="13" fillId="11" borderId="0" xfId="23" applyNumberFormat="1" applyFont="1" applyFill="1" applyBorder="1" applyAlignment="1" applyProtection="1">
      <alignment horizontal="center" vertical="center"/>
      <protection hidden="1"/>
    </xf>
    <xf numFmtId="168" fontId="15" fillId="0" borderId="0" xfId="23" applyNumberFormat="1" applyFont="1" applyFill="1" applyBorder="1" applyAlignment="1" applyProtection="1">
      <alignment horizontal="center" vertical="center"/>
      <protection hidden="1"/>
    </xf>
    <xf numFmtId="9" fontId="13" fillId="0" borderId="0" xfId="23" applyNumberFormat="1" applyFont="1" applyFill="1" applyBorder="1" applyAlignment="1" applyProtection="1">
      <alignment horizontal="center" vertical="center"/>
      <protection hidden="1"/>
    </xf>
    <xf numFmtId="168" fontId="14" fillId="11" borderId="0" xfId="23" applyNumberFormat="1" applyFont="1" applyFill="1" applyBorder="1" applyAlignment="1" applyProtection="1">
      <alignment horizontal="center" vertical="center"/>
      <protection hidden="1"/>
    </xf>
    <xf numFmtId="168" fontId="11" fillId="11" borderId="0" xfId="23" applyNumberFormat="1" applyFont="1" applyFill="1" applyBorder="1" applyAlignment="1" applyProtection="1">
      <alignment horizontal="center" vertical="center"/>
      <protection hidden="1"/>
    </xf>
    <xf numFmtId="168" fontId="14" fillId="0" borderId="0" xfId="23" applyNumberFormat="1" applyFont="1" applyFill="1" applyBorder="1" applyAlignment="1" applyProtection="1">
      <alignment horizontal="center" vertical="center"/>
      <protection hidden="1"/>
    </xf>
    <xf numFmtId="164" fontId="13" fillId="0" borderId="0" xfId="0" applyNumberFormat="1" applyFont="1" applyBorder="1" applyAlignment="1" applyProtection="1">
      <alignment horizontal="center" vertical="center"/>
      <protection hidden="1"/>
    </xf>
    <xf numFmtId="165" fontId="11" fillId="0" borderId="9" xfId="18" applyNumberFormat="1" applyFont="1" applyFill="1" applyBorder="1" applyAlignment="1" applyProtection="1">
      <alignment horizontal="left" vertical="center" indent="1"/>
      <protection hidden="1"/>
    </xf>
    <xf numFmtId="165" fontId="11" fillId="0" borderId="9" xfId="18" applyNumberFormat="1" applyFont="1" applyFill="1" applyBorder="1" applyAlignment="1" applyProtection="1">
      <alignment horizontal="center" vertical="center"/>
      <protection hidden="1"/>
    </xf>
    <xf numFmtId="0" fontId="4" fillId="0" borderId="10" xfId="0" applyFont="1" applyBorder="1" applyProtection="1"/>
    <xf numFmtId="0" fontId="4" fillId="0" borderId="10" xfId="0" applyFont="1" applyFill="1" applyBorder="1" applyProtection="1"/>
    <xf numFmtId="0" fontId="4" fillId="0" borderId="9" xfId="0" applyFont="1" applyBorder="1" applyAlignment="1" applyProtection="1">
      <alignment horizontal="center" vertical="center"/>
      <protection hidden="1"/>
    </xf>
    <xf numFmtId="165" fontId="14" fillId="11" borderId="0" xfId="18" applyNumberFormat="1" applyFont="1" applyFill="1" applyAlignment="1" applyProtection="1">
      <alignment horizontal="center" vertical="center"/>
      <protection hidden="1"/>
    </xf>
    <xf numFmtId="9" fontId="4" fillId="0" borderId="0" xfId="0" applyNumberFormat="1" applyFont="1" applyFill="1" applyAlignment="1" applyProtection="1">
      <alignment vertical="center"/>
    </xf>
    <xf numFmtId="9" fontId="4" fillId="0" borderId="0" xfId="0" applyNumberFormat="1" applyFont="1" applyFill="1" applyProtection="1"/>
    <xf numFmtId="165" fontId="14"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horizontal="center"/>
    </xf>
    <xf numFmtId="0" fontId="11" fillId="13" borderId="0" xfId="0" applyFont="1" applyFill="1" applyAlignment="1" applyProtection="1">
      <alignment vertical="center"/>
      <protection hidden="1"/>
    </xf>
    <xf numFmtId="0" fontId="11" fillId="12" borderId="0" xfId="0" applyFont="1" applyFill="1" applyAlignment="1" applyProtection="1">
      <alignment vertical="center"/>
      <protection hidden="1"/>
    </xf>
    <xf numFmtId="9" fontId="14" fillId="0" borderId="0" xfId="18" applyNumberFormat="1" applyFont="1" applyFill="1" applyBorder="1" applyAlignment="1" applyProtection="1">
      <alignment horizontal="center" vertical="center"/>
      <protection hidden="1"/>
    </xf>
    <xf numFmtId="165" fontId="14" fillId="0" borderId="0" xfId="18" applyNumberFormat="1" applyFont="1" applyFill="1" applyBorder="1" applyAlignment="1" applyProtection="1">
      <alignment horizontal="center" vertical="center"/>
      <protection hidden="1"/>
    </xf>
    <xf numFmtId="9" fontId="11" fillId="0" borderId="0" xfId="18" applyNumberFormat="1" applyFont="1" applyFill="1" applyBorder="1" applyAlignment="1" applyProtection="1">
      <alignment horizontal="center" vertical="center"/>
      <protection hidden="1"/>
    </xf>
    <xf numFmtId="168" fontId="11" fillId="0" borderId="0" xfId="23" applyNumberFormat="1" applyFont="1" applyFill="1" applyBorder="1" applyAlignment="1" applyProtection="1">
      <alignment horizontal="center" vertical="center"/>
      <protection hidden="1"/>
    </xf>
    <xf numFmtId="9" fontId="14" fillId="11" borderId="0" xfId="18" applyNumberFormat="1"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2" xfId="0" applyFont="1" applyFill="1" applyBorder="1" applyAlignment="1" applyProtection="1">
      <alignment horizontal="center" vertical="center"/>
      <protection locked="0" hidden="1"/>
    </xf>
    <xf numFmtId="0" fontId="11" fillId="2" borderId="13" xfId="0" applyFont="1" applyFill="1" applyBorder="1" applyAlignment="1" applyProtection="1">
      <alignment horizontal="center" vertical="center"/>
      <protection locked="0" hidden="1"/>
    </xf>
    <xf numFmtId="0" fontId="11" fillId="2" borderId="14" xfId="0" applyFont="1" applyFill="1" applyBorder="1" applyAlignment="1" applyProtection="1">
      <alignment horizontal="center" vertical="center"/>
      <protection locked="0" hidden="1"/>
    </xf>
    <xf numFmtId="0" fontId="12" fillId="14" borderId="0" xfId="18" applyFont="1" applyFill="1" applyAlignment="1" applyProtection="1">
      <alignment horizontal="center" vertical="center" wrapText="1"/>
      <protection hidden="1"/>
    </xf>
    <xf numFmtId="0" fontId="11" fillId="6" borderId="11" xfId="0" applyFont="1" applyFill="1" applyBorder="1" applyAlignment="1" applyProtection="1">
      <alignment horizontal="center" vertical="center"/>
      <protection hidden="1"/>
    </xf>
    <xf numFmtId="0" fontId="11" fillId="15" borderId="0" xfId="0" applyFont="1" applyFill="1" applyAlignment="1" applyProtection="1">
      <alignment horizontal="center" vertical="center"/>
      <protection hidden="1"/>
    </xf>
    <xf numFmtId="0" fontId="11" fillId="15" borderId="12" xfId="0" applyFont="1" applyFill="1" applyBorder="1" applyAlignment="1" applyProtection="1">
      <alignment horizontal="center" vertical="center"/>
      <protection locked="0" hidden="1"/>
    </xf>
    <xf numFmtId="0" fontId="11" fillId="15" borderId="13" xfId="0" applyFont="1" applyFill="1" applyBorder="1" applyAlignment="1" applyProtection="1">
      <alignment horizontal="center" vertical="center"/>
      <protection locked="0" hidden="1"/>
    </xf>
    <xf numFmtId="0" fontId="11" fillId="15" borderId="14" xfId="0" applyFont="1" applyFill="1" applyBorder="1" applyAlignment="1" applyProtection="1">
      <alignment horizontal="center" vertical="center"/>
      <protection locked="0"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2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56"/>
  <sheetViews>
    <sheetView tabSelected="1" workbookViewId="0">
      <selection sqref="A1:H1"/>
    </sheetView>
  </sheetViews>
  <sheetFormatPr baseColWidth="10" defaultColWidth="0" defaultRowHeight="409.6" zeroHeight="1"/>
  <cols>
    <col min="1" max="1" width="24.33203125" style="10" customWidth="1"/>
    <col min="2" max="2" width="13.1640625" style="10" customWidth="1"/>
    <col min="3" max="3" width="1.33203125" style="10" customWidth="1"/>
    <col min="4" max="4" width="13.1640625" style="10" customWidth="1"/>
    <col min="5" max="5" width="1.33203125" style="10" customWidth="1"/>
    <col min="6" max="6" width="13.1640625" style="10" customWidth="1"/>
    <col min="7" max="7" width="1.33203125" style="10" customWidth="1"/>
    <col min="8" max="8" width="13.1640625" style="10" customWidth="1"/>
    <col min="9" max="9" width="2.6640625" style="7" customWidth="1"/>
    <col min="10" max="11" width="8.83203125" style="7" hidden="1"/>
    <col min="12" max="12" width="9.6640625" style="7" hidden="1"/>
    <col min="13" max="13" width="11.5" style="7" hidden="1"/>
    <col min="14" max="16383" width="4.6640625" style="7" hidden="1"/>
    <col min="16384" max="16384" width="14.6640625" style="7" hidden="1"/>
  </cols>
  <sheetData>
    <row r="1" spans="1:18" ht="403.5" customHeight="1">
      <c r="A1" s="61" t="s">
        <v>0</v>
      </c>
      <c r="B1" s="61"/>
      <c r="C1" s="61"/>
      <c r="D1" s="61"/>
      <c r="E1" s="61"/>
      <c r="F1" s="61"/>
      <c r="G1" s="61"/>
      <c r="H1" s="61"/>
      <c r="O1" s="7">
        <v>0</v>
      </c>
      <c r="Q1" s="7" t="s">
        <v>19</v>
      </c>
      <c r="R1" s="7" t="s">
        <v>20</v>
      </c>
    </row>
    <row r="2" spans="1:18" ht="24" customHeight="1" thickBot="1">
      <c r="A2" s="1"/>
      <c r="B2" s="1"/>
      <c r="C2" s="1"/>
      <c r="D2" s="1"/>
      <c r="E2" s="1"/>
      <c r="F2" s="1"/>
      <c r="G2" s="1"/>
      <c r="H2" s="1"/>
      <c r="K2" s="7">
        <f>IF(F3=N2,1,IF(F3=N3,2,IF(F3=N4,3,0)))</f>
        <v>1</v>
      </c>
      <c r="N2" s="49" t="s">
        <v>18</v>
      </c>
      <c r="O2" s="7">
        <v>1</v>
      </c>
      <c r="P2" s="7">
        <v>0.7</v>
      </c>
      <c r="Q2" s="7">
        <v>0.25</v>
      </c>
      <c r="R2" s="7">
        <v>0.05</v>
      </c>
    </row>
    <row r="3" spans="1:18" ht="24" customHeight="1" thickBot="1">
      <c r="A3" s="63" t="s">
        <v>17</v>
      </c>
      <c r="B3" s="63"/>
      <c r="C3" s="63"/>
      <c r="D3" s="63"/>
      <c r="E3" s="51"/>
      <c r="F3" s="64" t="s">
        <v>18</v>
      </c>
      <c r="G3" s="65"/>
      <c r="H3" s="66"/>
      <c r="N3" s="49" t="s">
        <v>15</v>
      </c>
      <c r="O3" s="7">
        <v>2</v>
      </c>
      <c r="P3" s="7">
        <v>0.8</v>
      </c>
      <c r="Q3" s="7">
        <v>0.45</v>
      </c>
      <c r="R3" s="7" t="s">
        <v>21</v>
      </c>
    </row>
    <row r="4" spans="1:18" ht="24" customHeight="1">
      <c r="A4" s="1"/>
      <c r="B4" s="1"/>
      <c r="C4" s="1"/>
      <c r="D4" s="1"/>
      <c r="E4" s="1"/>
      <c r="F4" s="1"/>
      <c r="G4" s="1"/>
      <c r="H4" s="1"/>
      <c r="N4" s="49" t="s">
        <v>12</v>
      </c>
      <c r="O4" s="7">
        <v>3</v>
      </c>
      <c r="P4" s="7">
        <v>0.6</v>
      </c>
      <c r="Q4" s="7">
        <v>0.25</v>
      </c>
      <c r="R4" s="7">
        <v>0.1</v>
      </c>
    </row>
    <row r="5" spans="1:18" ht="21" customHeight="1">
      <c r="A5" s="25"/>
      <c r="B5" s="62" t="s">
        <v>4</v>
      </c>
      <c r="C5" s="62"/>
      <c r="D5" s="62"/>
      <c r="E5" s="25"/>
      <c r="F5" s="62" t="s">
        <v>16</v>
      </c>
      <c r="G5" s="62"/>
      <c r="H5" s="62"/>
    </row>
    <row r="6" spans="1:18" s="8" customFormat="1" ht="24" customHeight="1">
      <c r="A6" s="21"/>
      <c r="B6" s="13" t="s">
        <v>2</v>
      </c>
      <c r="C6" s="14"/>
      <c r="D6" s="15" t="s">
        <v>3</v>
      </c>
      <c r="E6" s="14"/>
      <c r="F6" s="15" t="s">
        <v>2</v>
      </c>
      <c r="G6" s="14"/>
      <c r="H6" s="15" t="s">
        <v>3</v>
      </c>
      <c r="L6" s="46"/>
      <c r="M6" s="22"/>
    </row>
    <row r="7" spans="1:18" ht="24" customHeight="1">
      <c r="A7" s="11" t="s">
        <v>5</v>
      </c>
      <c r="B7" s="4" t="s">
        <v>1</v>
      </c>
      <c r="C7" s="3"/>
      <c r="D7" s="4"/>
      <c r="E7" s="3"/>
      <c r="F7" s="4"/>
      <c r="G7" s="3"/>
      <c r="H7" s="5"/>
      <c r="K7" s="9"/>
      <c r="L7" s="47"/>
      <c r="M7" s="22"/>
    </row>
    <row r="8" spans="1:18" s="9" customFormat="1" ht="24" customHeight="1">
      <c r="A8" s="26" t="s">
        <v>6</v>
      </c>
      <c r="B8" s="32">
        <f>IF(K2=O2,P2,IF(K2=O3,P3,IF(K2=O4,P4,0.7)))</f>
        <v>0.7</v>
      </c>
      <c r="C8" s="14"/>
      <c r="D8" s="37">
        <v>2500000</v>
      </c>
      <c r="E8" s="14"/>
      <c r="F8" s="32">
        <v>0.7</v>
      </c>
      <c r="G8" s="14"/>
      <c r="H8" s="37">
        <v>2100000</v>
      </c>
      <c r="L8" s="47"/>
      <c r="M8" s="22"/>
      <c r="N8" s="46"/>
    </row>
    <row r="9" spans="1:18" ht="24" customHeight="1">
      <c r="A9" s="12" t="s">
        <v>7</v>
      </c>
      <c r="B9" s="52">
        <f>1-B8</f>
        <v>0.30000000000000004</v>
      </c>
      <c r="C9" s="3"/>
      <c r="D9" s="53">
        <f>D10*B9</f>
        <v>1071428.5714285716</v>
      </c>
      <c r="E9" s="3"/>
      <c r="F9" s="52">
        <v>0.3</v>
      </c>
      <c r="G9" s="29"/>
      <c r="H9" s="53">
        <v>900000</v>
      </c>
      <c r="L9" s="22"/>
      <c r="M9" s="22"/>
      <c r="N9" s="47"/>
    </row>
    <row r="10" spans="1:18" s="9" customFormat="1" ht="24" customHeight="1">
      <c r="A10" s="16" t="s">
        <v>8</v>
      </c>
      <c r="B10" s="33">
        <v>1</v>
      </c>
      <c r="C10" s="24"/>
      <c r="D10" s="36">
        <f>D8/B8</f>
        <v>3571428.5714285718</v>
      </c>
      <c r="E10" s="24"/>
      <c r="F10" s="33">
        <v>1</v>
      </c>
      <c r="G10" s="24"/>
      <c r="H10" s="36">
        <f>SUM(H7:H9)</f>
        <v>3000000</v>
      </c>
      <c r="L10" s="23"/>
      <c r="M10" s="22"/>
    </row>
    <row r="11" spans="1:18" ht="15" customHeight="1">
      <c r="A11" s="12"/>
      <c r="B11" s="4"/>
      <c r="C11" s="3"/>
      <c r="D11" s="30"/>
      <c r="E11" s="3"/>
      <c r="F11" s="4"/>
      <c r="G11" s="29"/>
      <c r="H11" s="30"/>
      <c r="L11" s="23"/>
      <c r="M11" s="22"/>
      <c r="N11" s="23"/>
    </row>
    <row r="12" spans="1:18" s="2" customFormat="1" ht="24" customHeight="1">
      <c r="A12" s="27" t="s">
        <v>9</v>
      </c>
      <c r="B12" s="32"/>
      <c r="C12" s="20"/>
      <c r="D12" s="17"/>
      <c r="E12" s="20"/>
      <c r="F12" s="32"/>
      <c r="G12" s="31"/>
      <c r="H12" s="17"/>
      <c r="L12" s="23"/>
      <c r="M12" s="22"/>
      <c r="N12" s="23"/>
    </row>
    <row r="13" spans="1:18" ht="24" customHeight="1">
      <c r="A13" s="28" t="s">
        <v>6</v>
      </c>
      <c r="B13" s="54">
        <f>IF(K2=O2,Q2,IF(K2=O3,Q3,IF(K2=O4,Q4,0.25)))</f>
        <v>0.25</v>
      </c>
      <c r="C13" s="3"/>
      <c r="D13" s="55">
        <f>D10*B13</f>
        <v>892857.14285714296</v>
      </c>
      <c r="E13" s="3"/>
      <c r="F13" s="54">
        <v>0.25</v>
      </c>
      <c r="G13" s="29"/>
      <c r="H13" s="55">
        <v>750000</v>
      </c>
      <c r="L13" s="22"/>
      <c r="M13" s="22"/>
    </row>
    <row r="14" spans="1:18" s="9" customFormat="1" ht="24" customHeight="1">
      <c r="A14" s="26" t="s">
        <v>7</v>
      </c>
      <c r="B14" s="56">
        <f>IF(K2=O4,R4,0.05)</f>
        <v>0.05</v>
      </c>
      <c r="C14" s="24"/>
      <c r="D14" s="48">
        <f>D10*B14</f>
        <v>178571.42857142861</v>
      </c>
      <c r="E14" s="24"/>
      <c r="F14" s="56">
        <v>0.05</v>
      </c>
      <c r="G14" s="24"/>
      <c r="H14" s="48">
        <v>150000</v>
      </c>
      <c r="L14" s="23"/>
      <c r="M14" s="22"/>
    </row>
    <row r="15" spans="1:18" ht="24" customHeight="1">
      <c r="A15" s="11" t="s">
        <v>10</v>
      </c>
      <c r="B15" s="35">
        <f>B13+B14</f>
        <v>0.3</v>
      </c>
      <c r="C15" s="34"/>
      <c r="D15" s="38">
        <f>SUM(D13:D14)</f>
        <v>1071428.5714285716</v>
      </c>
      <c r="E15" s="34"/>
      <c r="F15" s="35">
        <v>0.3</v>
      </c>
      <c r="G15" s="34"/>
      <c r="H15" s="38">
        <v>900000</v>
      </c>
      <c r="L15" s="23"/>
      <c r="M15" s="22"/>
    </row>
    <row r="16" spans="1:18" s="2" customFormat="1" ht="15" customHeight="1">
      <c r="A16" s="18"/>
      <c r="B16" s="19"/>
      <c r="C16" s="20"/>
      <c r="D16" s="19"/>
      <c r="E16" s="20"/>
      <c r="F16" s="19"/>
      <c r="G16" s="20"/>
      <c r="H16" s="19"/>
      <c r="L16" s="23"/>
      <c r="M16" s="22"/>
    </row>
    <row r="17" spans="1:15" ht="24" customHeight="1">
      <c r="A17" s="11" t="s">
        <v>11</v>
      </c>
      <c r="B17" s="4"/>
      <c r="C17" s="3"/>
      <c r="D17" s="30">
        <f>D10-D15</f>
        <v>2500000</v>
      </c>
      <c r="E17" s="3"/>
      <c r="F17" s="4"/>
      <c r="G17" s="29"/>
      <c r="H17" s="30">
        <f>H10-H15</f>
        <v>2100000</v>
      </c>
      <c r="L17" s="23"/>
      <c r="M17" s="22"/>
    </row>
    <row r="18" spans="1:15" s="2" customFormat="1" ht="24" customHeight="1">
      <c r="A18" s="27" t="s">
        <v>13</v>
      </c>
      <c r="B18" s="19"/>
      <c r="C18" s="20"/>
      <c r="D18" s="48">
        <f>IF(K2=O2,800000,600000)</f>
        <v>800000</v>
      </c>
      <c r="E18" s="20"/>
      <c r="F18" s="19"/>
      <c r="G18" s="20"/>
      <c r="H18" s="45">
        <v>600000</v>
      </c>
      <c r="L18" s="23"/>
      <c r="M18" s="22"/>
    </row>
    <row r="19" spans="1:15" ht="24" customHeight="1">
      <c r="A19" s="11" t="s">
        <v>14</v>
      </c>
      <c r="B19" s="4"/>
      <c r="C19" s="3"/>
      <c r="D19" s="39">
        <f>D17-D18</f>
        <v>1700000</v>
      </c>
      <c r="E19" s="3"/>
      <c r="F19" s="4"/>
      <c r="G19" s="29"/>
      <c r="H19" s="39">
        <f>H17-H18</f>
        <v>1500000</v>
      </c>
      <c r="L19" s="23"/>
      <c r="M19" s="22"/>
    </row>
    <row r="20" spans="1:15" ht="26.25" customHeight="1" thickBot="1">
      <c r="A20" s="40"/>
      <c r="B20" s="41"/>
      <c r="C20" s="44"/>
      <c r="D20" s="6"/>
      <c r="E20" s="44"/>
      <c r="F20" s="41"/>
      <c r="G20" s="3"/>
      <c r="H20" s="41"/>
      <c r="L20" s="22"/>
      <c r="M20" s="22"/>
      <c r="O20" s="7">
        <v>0</v>
      </c>
    </row>
    <row r="21" spans="1:15" ht="15.75" customHeight="1" thickBot="1">
      <c r="D21" s="42"/>
      <c r="G21" s="42"/>
      <c r="I21" s="43"/>
      <c r="K21" s="7">
        <f>IF(F22=N21,1,IF(F22=N22,2,IF(F22=N23,3,0)))</f>
        <v>0</v>
      </c>
      <c r="L21" s="22"/>
      <c r="M21" s="22"/>
      <c r="N21" s="49" t="s">
        <v>18</v>
      </c>
      <c r="O21" s="7">
        <v>1</v>
      </c>
    </row>
    <row r="22" spans="1:15" ht="24" customHeight="1" thickBot="1">
      <c r="A22" s="57" t="s">
        <v>22</v>
      </c>
      <c r="B22" s="57"/>
      <c r="C22" s="57"/>
      <c r="D22" s="57"/>
      <c r="E22" s="50"/>
      <c r="F22" s="58"/>
      <c r="G22" s="59"/>
      <c r="H22" s="60"/>
      <c r="L22" s="22"/>
      <c r="M22" s="22"/>
      <c r="N22" s="49" t="s">
        <v>15</v>
      </c>
      <c r="O22" s="7">
        <v>2</v>
      </c>
    </row>
    <row r="23" spans="1:15" ht="77.25" customHeight="1">
      <c r="L23" s="22"/>
      <c r="M23" s="22"/>
      <c r="N23" s="49" t="s">
        <v>12</v>
      </c>
      <c r="O23" s="7">
        <v>3</v>
      </c>
    </row>
    <row r="24" spans="1:15" ht="13" hidden="1">
      <c r="L24" s="22"/>
      <c r="M24" s="22"/>
    </row>
    <row r="25" spans="1:15" ht="13" hidden="1">
      <c r="L25" s="22"/>
      <c r="M25" s="22"/>
    </row>
    <row r="26" spans="1:15" ht="13" hidden="1">
      <c r="L26" s="22"/>
      <c r="M26" s="22"/>
    </row>
    <row r="27" spans="1:15" ht="13" hidden="1">
      <c r="L27" s="22"/>
      <c r="M27" s="22"/>
    </row>
    <row r="28" spans="1:15" ht="13" hidden="1">
      <c r="L28" s="22"/>
      <c r="M28" s="22"/>
    </row>
    <row r="29" spans="1:15" ht="13" hidden="1">
      <c r="L29" s="22"/>
      <c r="M29" s="22"/>
    </row>
    <row r="30" spans="1:15" ht="13" hidden="1">
      <c r="L30" s="22"/>
      <c r="M30" s="22"/>
    </row>
    <row r="31" spans="1:15" ht="13" hidden="1"/>
    <row r="32" spans="1:15" ht="13" hidden="1"/>
    <row r="33" ht="13" hidden="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row r="49" ht="13" hidden="1"/>
    <row r="50" ht="13" hidden="1"/>
    <row r="51" ht="13" hidden="1"/>
    <row r="52" ht="13" hidden="1"/>
    <row r="53" ht="13" hidden="1"/>
    <row r="54" ht="13" hidden="1"/>
    <row r="55" ht="13" hidden="1"/>
    <row r="56" ht="13" hidden="1"/>
  </sheetData>
  <sheetProtection password="B246" sheet="1" objects="1" scenarios="1"/>
  <sortState ref="L4:L11">
    <sortCondition ref="L4:L11"/>
  </sortState>
  <mergeCells count="7">
    <mergeCell ref="A22:D22"/>
    <mergeCell ref="F22:H22"/>
    <mergeCell ref="A1:H1"/>
    <mergeCell ref="B5:D5"/>
    <mergeCell ref="F5:H5"/>
    <mergeCell ref="A3:D3"/>
    <mergeCell ref="F3:H3"/>
  </mergeCells>
  <phoneticPr fontId="2" type="noConversion"/>
  <conditionalFormatting sqref="F8">
    <cfRule type="cellIs" dxfId="18" priority="27" operator="equal">
      <formula>240000</formula>
    </cfRule>
  </conditionalFormatting>
  <conditionalFormatting sqref="F9">
    <cfRule type="cellIs" dxfId="17" priority="26" operator="equal">
      <formula>300000</formula>
    </cfRule>
  </conditionalFormatting>
  <conditionalFormatting sqref="H8">
    <cfRule type="cellIs" dxfId="16" priority="25" operator="equal">
      <formula>360000</formula>
    </cfRule>
  </conditionalFormatting>
  <conditionalFormatting sqref="H9">
    <cfRule type="cellIs" dxfId="15" priority="24" operator="equal">
      <formula>100000</formula>
    </cfRule>
  </conditionalFormatting>
  <conditionalFormatting sqref="B9">
    <cfRule type="cellIs" dxfId="14" priority="5" operator="equal">
      <formula>300000</formula>
    </cfRule>
  </conditionalFormatting>
  <conditionalFormatting sqref="H13">
    <cfRule type="cellIs" dxfId="13" priority="17" operator="equal">
      <formula>100000</formula>
    </cfRule>
  </conditionalFormatting>
  <conditionalFormatting sqref="F12">
    <cfRule type="cellIs" dxfId="12" priority="14" operator="equal">
      <formula>240000</formula>
    </cfRule>
  </conditionalFormatting>
  <conditionalFormatting sqref="F13">
    <cfRule type="cellIs" dxfId="11" priority="13" operator="equal">
      <formula>300000</formula>
    </cfRule>
  </conditionalFormatting>
  <conditionalFormatting sqref="F14">
    <cfRule type="cellIs" dxfId="10" priority="12" operator="equal">
      <formula>300000</formula>
    </cfRule>
  </conditionalFormatting>
  <conditionalFormatting sqref="H14">
    <cfRule type="cellIs" dxfId="9" priority="11" operator="equal">
      <formula>100000</formula>
    </cfRule>
  </conditionalFormatting>
  <conditionalFormatting sqref="D8">
    <cfRule type="cellIs" dxfId="8" priority="10" operator="equal">
      <formula>360000</formula>
    </cfRule>
  </conditionalFormatting>
  <conditionalFormatting sqref="D9">
    <cfRule type="cellIs" dxfId="7" priority="9" operator="equal">
      <formula>100000</formula>
    </cfRule>
  </conditionalFormatting>
  <conditionalFormatting sqref="D13">
    <cfRule type="cellIs" dxfId="6" priority="8" operator="equal">
      <formula>100000</formula>
    </cfRule>
  </conditionalFormatting>
  <conditionalFormatting sqref="D14">
    <cfRule type="cellIs" dxfId="5" priority="7" operator="equal">
      <formula>100000</formula>
    </cfRule>
  </conditionalFormatting>
  <conditionalFormatting sqref="B8">
    <cfRule type="cellIs" dxfId="4" priority="6" operator="equal">
      <formula>240000</formula>
    </cfRule>
  </conditionalFormatting>
  <conditionalFormatting sqref="B12">
    <cfRule type="cellIs" dxfId="3" priority="4" operator="equal">
      <formula>240000</formula>
    </cfRule>
  </conditionalFormatting>
  <conditionalFormatting sqref="B13">
    <cfRule type="cellIs" dxfId="2" priority="3" operator="equal">
      <formula>300000</formula>
    </cfRule>
  </conditionalFormatting>
  <conditionalFormatting sqref="B14">
    <cfRule type="cellIs" dxfId="1" priority="2" operator="equal">
      <formula>300000</formula>
    </cfRule>
  </conditionalFormatting>
  <conditionalFormatting sqref="F22:H22">
    <cfRule type="expression" dxfId="0" priority="1">
      <formula>$K$21=3</formula>
    </cfRule>
  </conditionalFormatting>
  <dataValidations count="2">
    <dataValidation type="list" allowBlank="1" showInputMessage="1" showErrorMessage="1" sqref="F3:H3">
      <formula1>$N$2:$N$4</formula1>
    </dataValidation>
    <dataValidation type="list" allowBlank="1" showInputMessage="1" showErrorMessage="1" sqref="F22:H22">
      <formula1>$N$1:$N$4</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2015-12-08T19:21:05Z</dcterms:modified>
</cp:coreProperties>
</file>