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40" windowHeight="21360"/>
  </bookViews>
  <sheets>
    <sheet name="Problem" sheetId="19" r:id="rId1"/>
  </sheets>
  <definedNames>
    <definedName name="accum1">Problem!#REF!</definedName>
    <definedName name="accum2">Problem!#REF!</definedName>
    <definedName name="accum3">Problem!#REF!</definedName>
    <definedName name="accum4">Problem!#REF!</definedName>
    <definedName name="accum5">Problem!#REF!</definedName>
    <definedName name="accum6">Problem!#REF!</definedName>
    <definedName name="altmar">Problem!#REF!</definedName>
    <definedName name="cogs">Problem!#REF!</definedName>
    <definedName name="company">Problem!#REF!</definedName>
    <definedName name="cost">Problem!#REF!</definedName>
    <definedName name="expense">Problem!#REF!</definedName>
    <definedName name="margin">Problem!#REF!</definedName>
    <definedName name="year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18" i="19"/>
  <c r="D17"/>
  <c r="E13"/>
  <c r="E12"/>
  <c r="C13"/>
  <c r="C12"/>
  <c r="C14"/>
  <c r="D19"/>
  <c r="D21"/>
  <c r="E28"/>
  <c r="E14"/>
  <c r="D26"/>
  <c r="E19"/>
  <c r="C19"/>
  <c r="E22"/>
  <c r="E23"/>
  <c r="D14"/>
  <c r="E27"/>
  <c r="A27"/>
  <c r="D27"/>
  <c r="A22"/>
  <c r="D22"/>
</calcChain>
</file>

<file path=xl/sharedStrings.xml><?xml version="1.0" encoding="utf-8"?>
<sst xmlns="http://schemas.openxmlformats.org/spreadsheetml/2006/main" count="18" uniqueCount="17">
  <si>
    <t xml:space="preserve"> </t>
  </si>
  <si>
    <t>Enter the standard units that should have been used &gt;&gt;&gt;&gt;</t>
  </si>
  <si>
    <t>Enter the actual units used in production  &gt;&gt;&gt;&gt;</t>
  </si>
  <si>
    <t>Enter the actual unit price  &gt;&gt;&gt;&gt;</t>
  </si>
  <si>
    <t>Enter the standard unit price  &gt;&gt;&gt;&gt;</t>
  </si>
  <si>
    <t>Actual cost</t>
  </si>
  <si>
    <t>Total
variance</t>
  </si>
  <si>
    <t>Standard cost</t>
  </si>
  <si>
    <t>Quantity variance</t>
  </si>
  <si>
    <t>Actual use @ standard</t>
  </si>
  <si>
    <t>Price
variance</t>
  </si>
  <si>
    <t>Raw Materials Inventory</t>
  </si>
  <si>
    <t>Accounts Payable</t>
  </si>
  <si>
    <t>To record purchase of raw material at standard price and variance</t>
  </si>
  <si>
    <t>Work in Process Inventory</t>
  </si>
  <si>
    <t>To record transfer of raw materials to production at standard and variance</t>
  </si>
  <si>
    <t>In the boxed areas provided, enter actual units, standard units, actual unit price, and standard unit price.  Materials variances will be automatically calculated, along with related journal entries.  The initial values that are already entered correspond to values used in the example in the textbook.  Try alternative values and closely consider and evaluate the changes to the variance calculations.</t>
  </si>
</sst>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00_);_(&quot;$&quot;* \(#,##0.00\);_(&quot;$&quot;* &quot;-&quot;??_);_(@_)"/>
    <numFmt numFmtId="166" formatCode="_(* #,##0.00_);_(* \(#,##0.00\);_(* &quot;-&quot;??_);_(@_)"/>
    <numFmt numFmtId="167" formatCode="[$-409]dd\-mmm\-yy;@"/>
    <numFmt numFmtId="168" formatCode="_(&quot;$&quot;* #,##0_);_(&quot;$&quot;* \(#,##0\);_(&quot;$&quot;* &quot;-&quot;??_);_(@_)"/>
    <numFmt numFmtId="169" formatCode="_(* #,##0_);_(* \(#,##0\);_(* &quot;-&quot;??_);_(@_)"/>
    <numFmt numFmtId="170" formatCode="_(* #,##0.00_);_(* \(#,##0.00\);_(* &quot;-&quot;_);_(@_)"/>
  </numFmts>
  <fonts count="17">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u val="singleAccounting"/>
      <sz val="10"/>
      <name val="Myriad Web Pro"/>
    </font>
    <font>
      <sz val="10"/>
      <name val="Arial"/>
    </font>
    <font>
      <b/>
      <u val="doubleAccounting"/>
      <sz val="10"/>
      <name val="Myriad Web Pro"/>
    </font>
    <font>
      <b/>
      <u/>
      <sz val="10"/>
      <name val="Myriad Web Pro"/>
    </font>
    <font>
      <b/>
      <i/>
      <sz val="10"/>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AEF28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5" fontId="13" fillId="0" borderId="0" applyFont="0" applyFill="0" applyBorder="0" applyAlignment="0" applyProtection="0"/>
    <xf numFmtId="166" fontId="13" fillId="0" borderId="0" applyFont="0" applyFill="0" applyBorder="0" applyAlignment="0" applyProtection="0"/>
  </cellStyleXfs>
  <cellXfs count="48">
    <xf numFmtId="0" fontId="0" fillId="0" borderId="0" xfId="0"/>
    <xf numFmtId="0" fontId="4" fillId="0" borderId="0" xfId="0" applyFont="1"/>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164" fontId="12" fillId="0" borderId="0" xfId="18"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left" vertical="center" indent="4"/>
      <protection hidden="1"/>
    </xf>
    <xf numFmtId="0" fontId="4" fillId="11" borderId="0" xfId="0" applyFont="1" applyFill="1" applyProtection="1">
      <protection hidden="1"/>
    </xf>
    <xf numFmtId="0" fontId="4" fillId="0" borderId="0" xfId="0" applyFont="1" applyFill="1" applyBorder="1" applyAlignment="1" applyProtection="1">
      <alignment vertical="center"/>
      <protection hidden="1"/>
    </xf>
    <xf numFmtId="164" fontId="11" fillId="0" borderId="0" xfId="0" applyNumberFormat="1" applyFont="1" applyFill="1" applyAlignment="1" applyProtection="1">
      <alignment horizontal="left" vertical="center" indent="1"/>
      <protection hidden="1"/>
    </xf>
    <xf numFmtId="164" fontId="11" fillId="0" borderId="0" xfId="0" applyNumberFormat="1" applyFont="1" applyFill="1" applyBorder="1" applyAlignment="1" applyProtection="1">
      <alignment horizontal="left" vertical="center"/>
      <protection hidden="1"/>
    </xf>
    <xf numFmtId="164" fontId="11" fillId="0" borderId="0" xfId="0" applyNumberFormat="1" applyFont="1" applyFill="1" applyBorder="1" applyAlignment="1" applyProtection="1">
      <alignment horizontal="left" vertical="center" indent="1"/>
      <protection hidden="1"/>
    </xf>
    <xf numFmtId="0" fontId="4" fillId="0" borderId="0" xfId="0" applyFont="1" applyFill="1" applyBorder="1" applyProtection="1">
      <protection hidden="1"/>
    </xf>
    <xf numFmtId="168" fontId="11" fillId="0" borderId="0" xfId="23" applyNumberFormat="1" applyFont="1" applyFill="1" applyBorder="1" applyAlignment="1" applyProtection="1">
      <alignment horizontal="left" vertical="center" indent="1"/>
      <protection hidden="1"/>
    </xf>
    <xf numFmtId="168" fontId="14" fillId="0" borderId="0" xfId="23" applyNumberFormat="1" applyFont="1" applyFill="1" applyBorder="1" applyAlignment="1" applyProtection="1">
      <alignment horizontal="left" vertical="center" indent="1"/>
      <protection hidden="1"/>
    </xf>
    <xf numFmtId="165" fontId="4" fillId="0" borderId="0" xfId="0" applyNumberFormat="1" applyFont="1" applyProtection="1">
      <protection hidden="1"/>
    </xf>
    <xf numFmtId="168" fontId="4" fillId="0" borderId="0" xfId="0" applyNumberFormat="1" applyFont="1" applyProtection="1">
      <protection hidden="1"/>
    </xf>
    <xf numFmtId="0" fontId="4" fillId="0" borderId="0" xfId="0" applyFont="1" applyFill="1" applyProtection="1"/>
    <xf numFmtId="0" fontId="4" fillId="0" borderId="0" xfId="0" applyFont="1" applyProtection="1"/>
    <xf numFmtId="0" fontId="4" fillId="0" borderId="0" xfId="0" applyFont="1" applyFill="1" applyAlignment="1" applyProtection="1">
      <alignment vertical="center"/>
    </xf>
    <xf numFmtId="0" fontId="4" fillId="11" borderId="0" xfId="0" applyFont="1" applyFill="1" applyAlignment="1" applyProtection="1">
      <alignment vertical="center"/>
    </xf>
    <xf numFmtId="0" fontId="4" fillId="11" borderId="0" xfId="0" applyFont="1" applyFill="1" applyProtection="1"/>
    <xf numFmtId="164" fontId="11" fillId="13" borderId="0" xfId="0" applyNumberFormat="1" applyFont="1" applyFill="1" applyAlignment="1" applyProtection="1">
      <alignment horizontal="left" vertical="center" indent="1"/>
      <protection hidden="1"/>
    </xf>
    <xf numFmtId="0" fontId="12" fillId="13" borderId="0" xfId="0" applyNumberFormat="1" applyFont="1" applyFill="1" applyBorder="1" applyAlignment="1" applyProtection="1">
      <alignment horizontal="center" vertical="center" wrapText="1"/>
      <protection hidden="1"/>
    </xf>
    <xf numFmtId="0" fontId="15" fillId="14" borderId="0" xfId="0" applyNumberFormat="1" applyFont="1" applyFill="1" applyBorder="1" applyAlignment="1" applyProtection="1">
      <alignment horizontal="center" vertical="center" wrapText="1"/>
      <protection hidden="1"/>
    </xf>
    <xf numFmtId="164" fontId="11" fillId="14" borderId="0" xfId="0" applyNumberFormat="1" applyFont="1" applyFill="1" applyBorder="1" applyAlignment="1" applyProtection="1">
      <alignment horizontal="left" vertical="center" indent="1"/>
      <protection hidden="1"/>
    </xf>
    <xf numFmtId="0" fontId="15" fillId="0" borderId="0" xfId="0" applyNumberFormat="1" applyFont="1" applyFill="1" applyBorder="1" applyAlignment="1" applyProtection="1">
      <alignment horizontal="center" vertical="center" wrapText="1"/>
      <protection hidden="1"/>
    </xf>
    <xf numFmtId="169" fontId="11" fillId="11" borderId="9" xfId="24" applyNumberFormat="1" applyFont="1" applyFill="1" applyBorder="1" applyAlignment="1" applyProtection="1">
      <alignment horizontal="center" vertical="center"/>
      <protection locked="0"/>
    </xf>
    <xf numFmtId="165" fontId="11" fillId="11" borderId="9" xfId="24" applyNumberFormat="1" applyFont="1" applyFill="1" applyBorder="1" applyAlignment="1" applyProtection="1">
      <alignment horizontal="center" vertical="center"/>
      <protection locked="0"/>
    </xf>
    <xf numFmtId="165" fontId="14" fillId="13" borderId="0" xfId="23" applyNumberFormat="1" applyFont="1" applyFill="1" applyBorder="1" applyAlignment="1" applyProtection="1">
      <alignment horizontal="left" vertical="center" indent="1"/>
      <protection hidden="1"/>
    </xf>
    <xf numFmtId="165" fontId="11" fillId="0" borderId="0" xfId="23" applyNumberFormat="1" applyFont="1" applyFill="1" applyBorder="1" applyAlignment="1" applyProtection="1">
      <alignment horizontal="left" vertical="center" indent="1"/>
      <protection hidden="1"/>
    </xf>
    <xf numFmtId="165" fontId="14" fillId="14" borderId="0" xfId="23" applyNumberFormat="1" applyFont="1" applyFill="1" applyBorder="1" applyAlignment="1" applyProtection="1">
      <alignment horizontal="left" vertical="center" indent="1"/>
      <protection hidden="1"/>
    </xf>
    <xf numFmtId="164" fontId="11" fillId="12" borderId="0" xfId="0" applyNumberFormat="1" applyFont="1" applyFill="1" applyAlignment="1" applyProtection="1">
      <alignment horizontal="left" vertical="center" indent="1"/>
      <protection hidden="1"/>
    </xf>
    <xf numFmtId="168" fontId="14" fillId="12" borderId="0" xfId="23" applyNumberFormat="1" applyFont="1" applyFill="1" applyBorder="1" applyAlignment="1" applyProtection="1">
      <alignment horizontal="left" vertical="center" indent="1"/>
      <protection hidden="1"/>
    </xf>
    <xf numFmtId="0" fontId="12" fillId="0" borderId="0" xfId="0" applyNumberFormat="1" applyFont="1" applyFill="1" applyBorder="1" applyAlignment="1" applyProtection="1">
      <alignment horizontal="center" vertical="center" wrapText="1"/>
      <protection hidden="1"/>
    </xf>
    <xf numFmtId="0" fontId="15" fillId="12" borderId="0" xfId="0" applyNumberFormat="1" applyFont="1" applyFill="1" applyBorder="1" applyAlignment="1" applyProtection="1">
      <alignment horizontal="center" vertical="center" wrapText="1"/>
      <protection hidden="1"/>
    </xf>
    <xf numFmtId="170" fontId="12" fillId="13" borderId="0" xfId="0" applyNumberFormat="1" applyFont="1" applyFill="1" applyBorder="1" applyAlignment="1" applyProtection="1">
      <alignment horizontal="left" vertical="center" indent="1"/>
      <protection hidden="1"/>
    </xf>
    <xf numFmtId="170" fontId="12" fillId="14" borderId="0" xfId="0" applyNumberFormat="1" applyFont="1" applyFill="1" applyBorder="1" applyAlignment="1" applyProtection="1">
      <alignment horizontal="left" vertical="center" indent="1"/>
      <protection hidden="1"/>
    </xf>
    <xf numFmtId="170" fontId="12" fillId="12" borderId="0" xfId="0" applyNumberFormat="1" applyFont="1" applyFill="1" applyBorder="1" applyAlignment="1" applyProtection="1">
      <alignment horizontal="left" vertical="center" indent="1"/>
      <protection hidden="1"/>
    </xf>
    <xf numFmtId="166" fontId="11" fillId="11" borderId="0" xfId="0" applyNumberFormat="1" applyFont="1" applyFill="1" applyProtection="1"/>
    <xf numFmtId="166" fontId="11" fillId="0" borderId="0" xfId="0" applyNumberFormat="1" applyFont="1" applyProtection="1"/>
    <xf numFmtId="0" fontId="16" fillId="0" borderId="0" xfId="0" applyFont="1" applyAlignment="1" applyProtection="1">
      <alignment vertical="center"/>
    </xf>
    <xf numFmtId="0" fontId="11" fillId="11" borderId="0" xfId="0" applyFont="1" applyFill="1" applyAlignment="1" applyProtection="1">
      <alignment vertical="center"/>
    </xf>
    <xf numFmtId="0" fontId="16" fillId="11" borderId="0" xfId="0" applyFont="1" applyFill="1" applyAlignment="1" applyProtection="1">
      <alignment vertical="center"/>
    </xf>
    <xf numFmtId="165" fontId="11" fillId="0" borderId="0" xfId="23" applyNumberFormat="1" applyFont="1" applyFill="1" applyBorder="1" applyAlignment="1" applyProtection="1">
      <alignment horizontal="left" vertical="center"/>
      <protection hidden="1"/>
    </xf>
    <xf numFmtId="0" fontId="11" fillId="0" borderId="0" xfId="0" applyFont="1" applyAlignment="1" applyProtection="1">
      <alignment horizontal="left" vertical="center"/>
    </xf>
    <xf numFmtId="0" fontId="11" fillId="15" borderId="0" xfId="0" applyFont="1" applyFill="1" applyAlignment="1" applyProtection="1">
      <alignment horizontal="left" vertical="center"/>
    </xf>
    <xf numFmtId="0" fontId="11" fillId="15" borderId="0" xfId="18" applyFont="1" applyFill="1" applyAlignment="1" applyProtection="1">
      <alignment horizontal="center" vertical="center" wrapText="1"/>
      <protection hidden="1"/>
    </xf>
  </cellXfs>
  <cellStyles count="25">
    <cellStyle name="bsbody" xfId="1"/>
    <cellStyle name="bsfoot" xfId="2"/>
    <cellStyle name="bshead" xfId="3"/>
    <cellStyle name="Comma" xfId="24" builtin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
    <dxf>
      <font>
        <color rgb="FFFF0000"/>
      </font>
    </dxf>
    <dxf>
      <font>
        <color rgb="FFFF0000"/>
      </font>
    </dxf>
    <dxf>
      <font>
        <color rgb="FFFF0000"/>
      </font>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AEF280"/>
      <color rgb="FF00FF00"/>
      <color rgb="FFFFFF99"/>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D74"/>
  <sheetViews>
    <sheetView tabSelected="1" workbookViewId="0">
      <selection activeCell="E3" sqref="E3"/>
    </sheetView>
  </sheetViews>
  <sheetFormatPr baseColWidth="10" defaultColWidth="0" defaultRowHeight="409.6" zeroHeight="1"/>
  <cols>
    <col min="1" max="1" width="7.6640625" style="1" customWidth="1"/>
    <col min="2" max="2" width="28.6640625" style="1" customWidth="1"/>
    <col min="3" max="5" width="15.83203125" style="1" customWidth="1"/>
    <col min="6" max="6" width="1.5" style="1" customWidth="1"/>
    <col min="7" max="7" width="4" style="1" hidden="1" customWidth="1"/>
    <col min="8" max="8" width="8.83203125" style="1" hidden="1" customWidth="1"/>
    <col min="9" max="9" width="12.6640625" style="1" hidden="1" customWidth="1"/>
    <col min="10" max="10" width="8.83203125" style="1" hidden="1" customWidth="1"/>
    <col min="11" max="11" width="16.5" style="1" hidden="1" customWidth="1"/>
    <col min="12" max="12" width="15.33203125" style="1" hidden="1" customWidth="1"/>
    <col min="13" max="13" width="13.83203125" style="1" hidden="1" customWidth="1"/>
    <col min="14" max="14" width="14.5" style="1" hidden="1" customWidth="1"/>
    <col min="15" max="30" width="0" style="1" hidden="1" customWidth="1"/>
    <col min="31" max="16384" width="8.83203125" style="1" hidden="1"/>
  </cols>
  <sheetData>
    <row r="1" spans="1:14" s="17" customFormat="1" ht="95.25" customHeight="1">
      <c r="A1" s="47" t="s">
        <v>16</v>
      </c>
      <c r="B1" s="47"/>
      <c r="C1" s="47"/>
      <c r="D1" s="47"/>
      <c r="E1" s="47"/>
      <c r="F1" s="7"/>
      <c r="G1" s="3"/>
      <c r="H1" s="3"/>
    </row>
    <row r="2" spans="1:14" s="18" customFormat="1" ht="24" customHeight="1" thickBot="1">
      <c r="A2" s="2"/>
      <c r="B2" s="2"/>
      <c r="C2" s="2"/>
      <c r="D2" s="2"/>
      <c r="E2" s="2"/>
      <c r="F2" s="3"/>
      <c r="G2" s="3"/>
      <c r="H2" s="3"/>
      <c r="I2" s="17"/>
    </row>
    <row r="3" spans="1:14" s="18" customFormat="1" ht="30.75" customHeight="1" thickBot="1">
      <c r="A3" s="46" t="s">
        <v>2</v>
      </c>
      <c r="B3" s="46"/>
      <c r="C3" s="46"/>
      <c r="D3" s="46"/>
      <c r="E3" s="27">
        <v>4100</v>
      </c>
      <c r="F3" s="21"/>
    </row>
    <row r="4" spans="1:14" s="18" customFormat="1" ht="24" customHeight="1" thickBot="1">
      <c r="A4" s="2"/>
      <c r="B4" s="2"/>
      <c r="C4" s="2"/>
      <c r="D4" s="2"/>
      <c r="E4" s="2"/>
      <c r="F4" s="3"/>
      <c r="G4" s="3"/>
      <c r="H4" s="3"/>
      <c r="I4" s="17"/>
    </row>
    <row r="5" spans="1:14" s="18" customFormat="1" ht="30.75" customHeight="1" thickBot="1">
      <c r="A5" s="46" t="s">
        <v>1</v>
      </c>
      <c r="B5" s="46"/>
      <c r="C5" s="46"/>
      <c r="D5" s="46"/>
      <c r="E5" s="27">
        <v>4250</v>
      </c>
      <c r="F5" s="21"/>
    </row>
    <row r="6" spans="1:14" s="18" customFormat="1" ht="24" customHeight="1" thickBot="1">
      <c r="A6" s="2"/>
      <c r="B6" s="2"/>
      <c r="C6" s="2"/>
      <c r="D6" s="2"/>
      <c r="E6" s="2"/>
      <c r="F6" s="3"/>
      <c r="G6" s="3"/>
      <c r="H6" s="3"/>
      <c r="I6" s="17"/>
    </row>
    <row r="7" spans="1:14" s="18" customFormat="1" ht="30.75" customHeight="1" thickBot="1">
      <c r="A7" s="46" t="s">
        <v>3</v>
      </c>
      <c r="B7" s="46"/>
      <c r="C7" s="46"/>
      <c r="D7" s="46"/>
      <c r="E7" s="28">
        <v>90</v>
      </c>
      <c r="F7" s="21"/>
    </row>
    <row r="8" spans="1:14" s="18" customFormat="1" ht="24" customHeight="1" thickBot="1">
      <c r="A8" s="2"/>
      <c r="B8" s="2"/>
      <c r="C8" s="2"/>
      <c r="D8" s="2"/>
      <c r="E8" s="2"/>
      <c r="F8" s="3"/>
      <c r="G8" s="3"/>
      <c r="H8" s="3"/>
      <c r="I8" s="17"/>
    </row>
    <row r="9" spans="1:14" s="18" customFormat="1" ht="30.75" customHeight="1" thickBot="1">
      <c r="A9" s="46" t="s">
        <v>4</v>
      </c>
      <c r="B9" s="46"/>
      <c r="C9" s="46"/>
      <c r="D9" s="46"/>
      <c r="E9" s="28">
        <v>80</v>
      </c>
      <c r="F9" s="21"/>
    </row>
    <row r="10" spans="1:14" s="18" customFormat="1" ht="35.25" customHeight="1">
      <c r="A10" s="2"/>
      <c r="B10" s="2"/>
      <c r="C10" s="2"/>
      <c r="D10" s="2"/>
      <c r="E10" s="2"/>
      <c r="F10" s="3"/>
      <c r="G10" s="3"/>
      <c r="H10" s="3"/>
      <c r="I10" s="17"/>
    </row>
    <row r="11" spans="1:14" s="2" customFormat="1" ht="42.75" customHeight="1">
      <c r="A11" s="11"/>
      <c r="B11" s="11"/>
      <c r="C11" s="23" t="s">
        <v>5</v>
      </c>
      <c r="E11" s="24" t="s">
        <v>7</v>
      </c>
      <c r="F11" s="12"/>
      <c r="K11" s="16"/>
      <c r="L11" s="15"/>
      <c r="M11" s="16"/>
      <c r="N11" s="16"/>
    </row>
    <row r="12" spans="1:14" s="18" customFormat="1" ht="28" customHeight="1">
      <c r="A12" s="9"/>
      <c r="B12" s="9"/>
      <c r="C12" s="22">
        <f>E3</f>
        <v>4100</v>
      </c>
      <c r="D12" s="11"/>
      <c r="E12" s="25">
        <f>E5</f>
        <v>4250</v>
      </c>
      <c r="F12" s="3"/>
      <c r="G12" s="3"/>
      <c r="H12" s="3"/>
      <c r="I12" s="17"/>
      <c r="M12" s="16"/>
      <c r="N12" s="16"/>
    </row>
    <row r="13" spans="1:14" s="2" customFormat="1" ht="38.25" customHeight="1">
      <c r="A13" s="11"/>
      <c r="B13" s="11"/>
      <c r="C13" s="36">
        <f>E7</f>
        <v>90</v>
      </c>
      <c r="D13" s="26" t="s">
        <v>6</v>
      </c>
      <c r="E13" s="37">
        <f>E9</f>
        <v>80</v>
      </c>
      <c r="F13" s="12"/>
      <c r="K13" s="18"/>
      <c r="M13" s="16"/>
      <c r="N13" s="16"/>
    </row>
    <row r="14" spans="1:14" s="2" customFormat="1" ht="27.75" customHeight="1">
      <c r="A14" s="10"/>
      <c r="B14" s="11"/>
      <c r="C14" s="29">
        <f>C12*C13</f>
        <v>369000</v>
      </c>
      <c r="D14" s="44">
        <f>E14-C14</f>
        <v>-29000</v>
      </c>
      <c r="E14" s="31">
        <f>E12*E13</f>
        <v>340000</v>
      </c>
      <c r="F14" s="12"/>
    </row>
    <row r="15" spans="1:14" s="2" customFormat="1" ht="42.75" customHeight="1">
      <c r="A15" s="10"/>
      <c r="B15" s="11"/>
      <c r="C15" s="34"/>
      <c r="D15" s="14"/>
      <c r="E15" s="26"/>
      <c r="F15" s="12"/>
    </row>
    <row r="16" spans="1:14" s="18" customFormat="1" ht="43.5" customHeight="1">
      <c r="A16" s="9"/>
      <c r="B16" s="9"/>
      <c r="C16" s="13"/>
      <c r="D16" s="35" t="s">
        <v>9</v>
      </c>
      <c r="E16" s="13"/>
      <c r="F16" s="3"/>
      <c r="G16" s="3"/>
      <c r="H16" s="3"/>
      <c r="I16" s="17"/>
    </row>
    <row r="17" spans="1:30" s="20" customFormat="1" ht="28.5" customHeight="1">
      <c r="A17" s="6" t="s">
        <v>0</v>
      </c>
      <c r="B17" s="6"/>
      <c r="C17" s="6"/>
      <c r="D17" s="32">
        <f>E3</f>
        <v>4100</v>
      </c>
      <c r="E17" s="5"/>
      <c r="F17" s="8"/>
      <c r="G17" s="4"/>
      <c r="H17" s="4"/>
      <c r="I17" s="19"/>
      <c r="J17" s="19"/>
      <c r="K17" s="19"/>
      <c r="L17" s="19"/>
      <c r="M17" s="19"/>
      <c r="N17" s="19"/>
      <c r="O17" s="19"/>
      <c r="P17" s="19"/>
      <c r="Q17" s="19"/>
      <c r="R17" s="19"/>
      <c r="S17" s="19"/>
      <c r="T17" s="19"/>
      <c r="U17" s="19"/>
      <c r="V17" s="19"/>
      <c r="W17" s="19"/>
      <c r="X17" s="19"/>
      <c r="Y17" s="19"/>
      <c r="Z17" s="19"/>
      <c r="AA17" s="19"/>
      <c r="AB17" s="19"/>
      <c r="AC17" s="19"/>
      <c r="AD17" s="19"/>
    </row>
    <row r="18" spans="1:30" s="18" customFormat="1" ht="45" customHeight="1">
      <c r="C18" s="26" t="s">
        <v>10</v>
      </c>
      <c r="D18" s="38">
        <f>E9</f>
        <v>80</v>
      </c>
      <c r="E18" s="26" t="s">
        <v>8</v>
      </c>
    </row>
    <row r="19" spans="1:30" s="18" customFormat="1" ht="28.5" customHeight="1">
      <c r="C19" s="30">
        <f>D19-C14</f>
        <v>-41000</v>
      </c>
      <c r="D19" s="33">
        <f>D17*D18</f>
        <v>328000</v>
      </c>
      <c r="E19" s="30">
        <f>E14-D19</f>
        <v>12000</v>
      </c>
    </row>
    <row r="20" spans="1:30" s="18" customFormat="1" ht="28.5" customHeight="1"/>
    <row r="21" spans="1:30" s="18" customFormat="1" ht="21" customHeight="1">
      <c r="A21" s="46" t="s">
        <v>11</v>
      </c>
      <c r="B21" s="46"/>
      <c r="C21" s="21"/>
      <c r="D21" s="39">
        <f>D19</f>
        <v>328000</v>
      </c>
      <c r="E21" s="21"/>
      <c r="F21" s="21"/>
    </row>
    <row r="22" spans="1:30" s="18" customFormat="1" ht="21" customHeight="1">
      <c r="A22" s="45" t="str">
        <f>IF(C19&lt;0,"Materials Price Variance",IF(C19&gt;0,"              Materials Price Variance",""))</f>
        <v>Materials Price Variance</v>
      </c>
      <c r="B22" s="45"/>
      <c r="D22" s="40">
        <f>IF(C19&lt;0,C19*-1,"")</f>
        <v>41000</v>
      </c>
      <c r="E22" s="40" t="str">
        <f>IF(C19&gt;0,C19,"")</f>
        <v/>
      </c>
    </row>
    <row r="23" spans="1:30" s="18" customFormat="1" ht="21" customHeight="1">
      <c r="A23" s="21"/>
      <c r="B23" s="46" t="s">
        <v>12</v>
      </c>
      <c r="C23" s="46"/>
      <c r="D23" s="21"/>
      <c r="E23" s="39">
        <f>C14</f>
        <v>369000</v>
      </c>
      <c r="F23" s="21"/>
    </row>
    <row r="24" spans="1:30" s="18" customFormat="1" ht="30.75" customHeight="1">
      <c r="A24" s="41" t="s">
        <v>13</v>
      </c>
    </row>
    <row r="25" spans="1:30" s="18" customFormat="1" ht="21" customHeight="1">
      <c r="A25" s="21"/>
      <c r="B25" s="21"/>
      <c r="C25" s="21"/>
      <c r="D25" s="21"/>
      <c r="E25" s="21"/>
      <c r="F25" s="21"/>
    </row>
    <row r="26" spans="1:30" s="18" customFormat="1" ht="21" customHeight="1">
      <c r="A26" s="45" t="s">
        <v>14</v>
      </c>
      <c r="B26" s="45"/>
      <c r="D26" s="40">
        <f>E14</f>
        <v>340000</v>
      </c>
    </row>
    <row r="27" spans="1:30" s="18" customFormat="1" ht="21" customHeight="1">
      <c r="A27" s="42" t="str">
        <f>IF(E19&lt;0,"Materials Quantity Variance",IF(E19&gt;0,"              Materials  Quantity Variance",""))</f>
        <v xml:space="preserve">              Materials  Quantity Variance</v>
      </c>
      <c r="B27" s="42"/>
      <c r="C27" s="21"/>
      <c r="D27" s="39" t="str">
        <f>IF(E19&lt;0,E19*-1,"")</f>
        <v/>
      </c>
      <c r="E27" s="39">
        <f>IF(E19&gt;0,E19,"")</f>
        <v>12000</v>
      </c>
      <c r="F27" s="21"/>
    </row>
    <row r="28" spans="1:30" s="18" customFormat="1" ht="21" customHeight="1">
      <c r="B28" s="45" t="s">
        <v>11</v>
      </c>
      <c r="C28" s="45"/>
      <c r="E28" s="40">
        <f>D21</f>
        <v>328000</v>
      </c>
    </row>
    <row r="29" spans="1:30" s="18" customFormat="1" ht="30" customHeight="1">
      <c r="A29" s="43" t="s">
        <v>15</v>
      </c>
      <c r="B29" s="21"/>
      <c r="C29" s="21"/>
      <c r="D29" s="21"/>
      <c r="E29" s="21"/>
      <c r="F29" s="21"/>
    </row>
    <row r="30" spans="1:30" s="18" customFormat="1" ht="71.25" customHeight="1"/>
    <row r="31" spans="1:30" ht="21" hidden="1" customHeight="1"/>
    <row r="32" spans="1:30" ht="21" hidden="1" customHeight="1"/>
    <row r="33" ht="21" hidden="1" customHeight="1"/>
    <row r="34" ht="21" hidden="1" customHeight="1"/>
    <row r="35" ht="21" hidden="1" customHeight="1"/>
    <row r="36" ht="21" hidden="1" customHeight="1"/>
    <row r="37" ht="21" hidden="1" customHeight="1"/>
    <row r="38" ht="21" hidden="1" customHeight="1"/>
    <row r="39" ht="21" hidden="1" customHeight="1"/>
    <row r="40" ht="21" hidden="1" customHeight="1"/>
    <row r="41" ht="21" hidden="1" customHeight="1"/>
    <row r="42" ht="21" hidden="1" customHeight="1"/>
    <row r="43" ht="21" hidden="1" customHeight="1"/>
    <row r="44" ht="21" hidden="1" customHeight="1"/>
    <row r="45" ht="21" hidden="1" customHeight="1"/>
    <row r="46" ht="21" hidden="1" customHeight="1"/>
    <row r="47" ht="21" hidden="1" customHeight="1"/>
    <row r="48" ht="21" hidden="1" customHeight="1"/>
    <row r="49" ht="21" hidden="1" customHeight="1"/>
    <row r="50" ht="18.5" hidden="1" customHeight="1"/>
    <row r="51" ht="18.5" hidden="1" customHeight="1"/>
    <row r="52" ht="18.5" hidden="1" customHeight="1"/>
    <row r="53" ht="18.5" hidden="1" customHeight="1"/>
    <row r="54" ht="18.5" hidden="1" customHeight="1"/>
    <row r="55" ht="18.5" hidden="1" customHeight="1"/>
    <row r="56" ht="18.5" hidden="1" customHeight="1"/>
    <row r="57" ht="18.5" hidden="1" customHeight="1"/>
    <row r="58" ht="18.5" hidden="1" customHeight="1"/>
    <row r="59" ht="18.5" hidden="1" customHeight="1"/>
    <row r="60" ht="18.5" hidden="1" customHeight="1"/>
    <row r="61" ht="18.5" hidden="1" customHeight="1"/>
    <row r="62" ht="18.5" hidden="1" customHeight="1"/>
    <row r="63" ht="18.5" hidden="1" customHeight="1"/>
    <row r="64" ht="18.5" hidden="1" customHeight="1"/>
    <row r="65" ht="18.5" hidden="1" customHeight="1"/>
    <row r="66" ht="18.5" hidden="1" customHeight="1"/>
    <row r="67" ht="18.5" hidden="1" customHeight="1"/>
    <row r="68" ht="18.5" hidden="1" customHeight="1"/>
    <row r="69" ht="18.5" hidden="1" customHeight="1"/>
    <row r="70" ht="13" hidden="1"/>
    <row r="71" ht="13" hidden="1"/>
    <row r="72" ht="13" hidden="1"/>
    <row r="73" ht="13" hidden="1"/>
    <row r="74" ht="13" hidden="1"/>
  </sheetData>
  <sheetProtection algorithmName="SHA-512" hashValue="UATvm3lzcGvycELrQP6+oloOIVb3ynsJCtWTAtLECE0fEqjZlECdfNwX04RMzTjiFuwWkqaRVXlBRRZF+x4GzR==" saltValue="Vp21rLvIutfTBYRKKkVihU==" spinCount="100000" sheet="1" objects="1" scenarios="1"/>
  <mergeCells count="10">
    <mergeCell ref="A1:E1"/>
    <mergeCell ref="A3:D3"/>
    <mergeCell ref="A5:D5"/>
    <mergeCell ref="A7:D7"/>
    <mergeCell ref="A9:D9"/>
    <mergeCell ref="B28:C28"/>
    <mergeCell ref="A21:B21"/>
    <mergeCell ref="B23:C23"/>
    <mergeCell ref="A22:B22"/>
    <mergeCell ref="A26:B26"/>
  </mergeCells>
  <phoneticPr fontId="2" type="noConversion"/>
  <conditionalFormatting sqref="D14">
    <cfRule type="cellIs" dxfId="2" priority="3" operator="lessThan">
      <formula>0</formula>
    </cfRule>
  </conditionalFormatting>
  <conditionalFormatting sqref="C19">
    <cfRule type="cellIs" dxfId="1" priority="2" operator="lessThan">
      <formula>0</formula>
    </cfRule>
  </conditionalFormatting>
  <conditionalFormatting sqref="E19">
    <cfRule type="cellIs" dxfId="0" priority="1" operator="lessThan">
      <formula>0</formula>
    </cfRule>
  </conditionalFormatting>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2015-12-08T19:28:09Z</dcterms:modified>
</cp:coreProperties>
</file>