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360" windowHeight="21120"/>
  </bookViews>
  <sheets>
    <sheet name="Problem" sheetId="19" r:id="rId1"/>
  </sheets>
  <definedNames>
    <definedName name="accounts">Problem!$A$26:$A$39</definedName>
    <definedName name="transactions">Problem!$A$12:$A$23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8" i="19"/>
  <c r="G21"/>
  <c r="G22"/>
  <c r="G23"/>
  <c r="G20"/>
  <c r="G19"/>
  <c r="G17"/>
  <c r="G16"/>
  <c r="G15"/>
  <c r="G14"/>
  <c r="G13"/>
  <c r="C23"/>
  <c r="H23"/>
  <c r="C22"/>
  <c r="C21"/>
  <c r="H21"/>
  <c r="C20"/>
  <c r="C19"/>
  <c r="H19"/>
  <c r="C18"/>
  <c r="C17"/>
  <c r="C15"/>
  <c r="C16"/>
  <c r="C14"/>
  <c r="C13"/>
  <c r="H15"/>
  <c r="H13"/>
  <c r="H18"/>
  <c r="H17"/>
  <c r="H14"/>
  <c r="H16"/>
  <c r="H20"/>
  <c r="H22"/>
  <c r="H24"/>
  <c r="E20"/>
  <c r="F20"/>
  <c r="E18"/>
  <c r="F18"/>
  <c r="E16"/>
  <c r="F16"/>
  <c r="E19"/>
  <c r="F19"/>
  <c r="E23"/>
  <c r="F23"/>
  <c r="E14"/>
  <c r="F14"/>
  <c r="E21"/>
  <c r="F21"/>
  <c r="E17"/>
  <c r="F17"/>
  <c r="E22"/>
  <c r="F22"/>
  <c r="E13"/>
  <c r="F13"/>
  <c r="E15"/>
  <c r="F15"/>
  <c r="F24"/>
</calcChain>
</file>

<file path=xl/sharedStrings.xml><?xml version="1.0" encoding="utf-8"?>
<sst xmlns="http://schemas.openxmlformats.org/spreadsheetml/2006/main" count="43" uniqueCount="35">
  <si>
    <t>GENERAL JOURNAL</t>
  </si>
  <si>
    <t>Date</t>
  </si>
  <si>
    <t>Accounts</t>
  </si>
  <si>
    <t>Debit</t>
  </si>
  <si>
    <t xml:space="preserve"> </t>
  </si>
  <si>
    <t>Credit</t>
  </si>
  <si>
    <t>Jan. XX</t>
  </si>
  <si>
    <t>ACCOUNT TO BE DEBITED</t>
  </si>
  <si>
    <t>XX,XXX</t>
  </si>
  <si>
    <t>ACCOUNT TO BE CREDITED</t>
  </si>
  <si>
    <t>JOURNAL ENTRY DESCRIPTION</t>
  </si>
  <si>
    <t>Received cash from stock issuance</t>
  </si>
  <si>
    <t>Declared and paid a dividend to shareholders</t>
  </si>
  <si>
    <t>Received proceeds of a loan</t>
  </si>
  <si>
    <t>Paid interest incurred on loan</t>
  </si>
  <si>
    <t>Paid rent</t>
  </si>
  <si>
    <t>Received payment on an outstanding receivable</t>
  </si>
  <si>
    <t>Paid an open accounts payable</t>
  </si>
  <si>
    <t>Purchased equipment for cash</t>
  </si>
  <si>
    <t>Purchased supplies on account</t>
  </si>
  <si>
    <t>Provided services to customers for cash</t>
  </si>
  <si>
    <t>Provided services to customers on account</t>
  </si>
  <si>
    <t>-</t>
  </si>
  <si>
    <t>Cash</t>
  </si>
  <si>
    <t>Accounts Receivable</t>
  </si>
  <si>
    <t>Supplies</t>
  </si>
  <si>
    <t>Equipment</t>
  </si>
  <si>
    <t>Accounts Payable</t>
  </si>
  <si>
    <t>Loan Payable</t>
  </si>
  <si>
    <t>Capital Stock</t>
  </si>
  <si>
    <t>Service Revenue</t>
  </si>
  <si>
    <t>Rent Expense</t>
  </si>
  <si>
    <t>Interest Expense</t>
  </si>
  <si>
    <t>Dividends</t>
  </si>
  <si>
    <t>Click in the Journal Entry Description box, and select a type of transaction from the drop-down pick list that appears.  Then select the correct account titles to be debited and credited from the pick list in the cells above the journal entry description.  Correct debit/credit selections will turn the cell green!
Be sure to notice that you can scroll down through each pick list to reveal many choices!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</si>
</sst>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_(@_)"/>
    <numFmt numFmtId="165" formatCode="[$-409]dd\-mmm\-yy;@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4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0" fontId="13" fillId="0" borderId="10" xfId="18" applyNumberFormat="1" applyFont="1" applyFill="1" applyBorder="1" applyAlignment="1" applyProtection="1">
      <alignment vertical="center"/>
      <protection locked="0"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4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9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4.6640625" style="1" customWidth="1"/>
    <col min="5" max="5" width="11.6640625" style="1" customWidth="1"/>
    <col min="6" max="6" width="3.1640625" style="1" customWidth="1"/>
    <col min="7" max="7" width="3.5" style="1" customWidth="1"/>
    <col min="8" max="8" width="41.5" style="1" hidden="1" customWidth="1"/>
    <col min="9" max="11" width="8.83203125" style="1" hidden="1" customWidth="1"/>
    <col min="12" max="13" width="0" style="1" hidden="1" customWidth="1"/>
    <col min="14" max="16384" width="8.83203125" style="1" hidden="1"/>
  </cols>
  <sheetData>
    <row r="1" spans="1:13" s="2" customFormat="1" ht="142.5" customHeight="1">
      <c r="A1" s="22" t="s">
        <v>34</v>
      </c>
      <c r="B1" s="22"/>
      <c r="C1" s="22"/>
      <c r="D1" s="22"/>
      <c r="E1" s="22"/>
      <c r="F1" s="19"/>
      <c r="G1" s="5"/>
      <c r="H1" s="5"/>
      <c r="I1" s="5"/>
      <c r="J1" s="5"/>
      <c r="K1" s="5"/>
      <c r="L1" s="5"/>
      <c r="M1" s="5"/>
    </row>
    <row r="2" spans="1:13" ht="24" customHeight="1">
      <c r="A2" s="4"/>
      <c r="B2" s="4"/>
      <c r="C2" s="4"/>
      <c r="D2" s="4"/>
      <c r="E2" s="7"/>
      <c r="F2" s="7"/>
      <c r="G2" s="5"/>
      <c r="H2" s="5"/>
      <c r="I2" s="5"/>
      <c r="J2" s="5"/>
      <c r="K2" s="5"/>
      <c r="L2" s="5"/>
      <c r="M2" s="5"/>
    </row>
    <row r="3" spans="1:13" s="3" customFormat="1" ht="24" customHeight="1">
      <c r="A3" s="23" t="s">
        <v>0</v>
      </c>
      <c r="B3" s="23"/>
      <c r="C3" s="23"/>
      <c r="D3" s="23"/>
      <c r="E3" s="23"/>
      <c r="F3" s="20"/>
      <c r="G3" s="6"/>
      <c r="H3" s="6"/>
      <c r="I3" s="6"/>
      <c r="J3" s="6"/>
      <c r="K3" s="6"/>
      <c r="L3" s="6"/>
      <c r="M3" s="6"/>
    </row>
    <row r="4" spans="1:13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20"/>
      <c r="G4" s="6"/>
      <c r="H4" s="6"/>
      <c r="I4" s="6"/>
      <c r="J4" s="6"/>
      <c r="K4" s="6"/>
      <c r="L4" s="6"/>
      <c r="M4" s="6"/>
    </row>
    <row r="5" spans="1:13" ht="24" customHeight="1">
      <c r="A5" s="10" t="s">
        <v>6</v>
      </c>
      <c r="B5" s="13" t="s">
        <v>22</v>
      </c>
      <c r="C5" s="16" t="s">
        <v>8</v>
      </c>
      <c r="D5" s="16"/>
      <c r="E5" s="17" t="s">
        <v>4</v>
      </c>
      <c r="F5" s="7"/>
      <c r="G5" s="5"/>
      <c r="H5" s="5"/>
      <c r="I5" s="5"/>
      <c r="J5" s="5"/>
      <c r="K5" s="5"/>
      <c r="L5" s="5"/>
      <c r="M5" s="5"/>
    </row>
    <row r="6" spans="1:13" s="3" customFormat="1" ht="24" customHeight="1">
      <c r="A6" s="11" t="s">
        <v>4</v>
      </c>
      <c r="B6" s="14" t="s">
        <v>22</v>
      </c>
      <c r="C6" s="18" t="s">
        <v>4</v>
      </c>
      <c r="D6" s="18"/>
      <c r="E6" s="18" t="s">
        <v>8</v>
      </c>
      <c r="F6" s="21"/>
      <c r="G6" s="6"/>
      <c r="H6" s="6"/>
      <c r="I6" s="6"/>
      <c r="J6" s="6"/>
      <c r="K6" s="6"/>
      <c r="L6" s="6"/>
      <c r="M6" s="6"/>
    </row>
    <row r="7" spans="1:13" ht="24" customHeight="1">
      <c r="A7" s="12" t="s">
        <v>4</v>
      </c>
      <c r="B7" s="15" t="s">
        <v>10</v>
      </c>
      <c r="C7" s="8"/>
      <c r="D7" s="8"/>
      <c r="E7" s="8"/>
      <c r="F7" s="7"/>
      <c r="G7" s="5"/>
      <c r="H7" s="5"/>
      <c r="I7" s="5"/>
      <c r="J7" s="5"/>
      <c r="K7" s="5"/>
      <c r="L7" s="5"/>
    </row>
    <row r="8" spans="1:13" ht="129.75" customHeight="1">
      <c r="A8" s="4"/>
      <c r="B8" s="4"/>
      <c r="C8" s="4"/>
      <c r="D8" s="4"/>
      <c r="E8" s="7"/>
      <c r="F8" s="7"/>
      <c r="G8" s="5"/>
      <c r="H8" s="5"/>
      <c r="I8" s="5"/>
      <c r="J8" s="5"/>
      <c r="K8" s="5"/>
      <c r="L8" s="5"/>
      <c r="M8" s="5"/>
    </row>
    <row r="9" spans="1:13" ht="21.75" hidden="1" customHeight="1">
      <c r="A9" s="4"/>
      <c r="B9" s="4"/>
      <c r="C9" s="4"/>
      <c r="D9" s="4"/>
      <c r="E9" s="4"/>
    </row>
    <row r="10" spans="1:13" ht="18.75" hidden="1" customHeight="1"/>
    <row r="11" spans="1:13" ht="40.5" hidden="1" customHeight="1"/>
    <row r="12" spans="1:13" ht="13" hidden="1">
      <c r="A12" s="1" t="s">
        <v>10</v>
      </c>
    </row>
    <row r="13" spans="1:13" ht="13" hidden="1">
      <c r="A13" s="1" t="s">
        <v>11</v>
      </c>
      <c r="C13" s="1">
        <f>IF($B$7="Received cash from stock issuance",1,)</f>
        <v>0</v>
      </c>
      <c r="E13" s="1">
        <f>IF($B$5="Cash", 1,)</f>
        <v>0</v>
      </c>
      <c r="F13" s="1">
        <f>C13*E13</f>
        <v>0</v>
      </c>
      <c r="G13" s="1">
        <f>IF($B$6="Capital Stock", 1,)</f>
        <v>0</v>
      </c>
      <c r="H13" s="1">
        <f>G13*C13</f>
        <v>0</v>
      </c>
    </row>
    <row r="14" spans="1:13" ht="13" hidden="1">
      <c r="A14" s="1" t="s">
        <v>12</v>
      </c>
      <c r="C14" s="1">
        <f>IF($B$7="Declared and paid a dividend to shareholders",1,)</f>
        <v>0</v>
      </c>
      <c r="E14" s="1">
        <f>IF($B$5="Dividends", 1,)</f>
        <v>0</v>
      </c>
      <c r="F14" s="1">
        <f t="shared" ref="F14:F23" si="0">C14*E14</f>
        <v>0</v>
      </c>
      <c r="G14" s="1">
        <f>IF($B$6="Cash", 1,)</f>
        <v>0</v>
      </c>
      <c r="H14" s="1">
        <f t="shared" ref="H14:H23" si="1">G14*C14</f>
        <v>0</v>
      </c>
    </row>
    <row r="15" spans="1:13" ht="13" hidden="1">
      <c r="A15" s="1" t="s">
        <v>13</v>
      </c>
      <c r="C15" s="1">
        <f>IF($B$7="Received proceeds of a loan",1,)</f>
        <v>0</v>
      </c>
      <c r="E15" s="1">
        <f>IF($B$5="Cash", 1,)+AND(C15=1,1,)</f>
        <v>0</v>
      </c>
      <c r="F15" s="1">
        <f t="shared" si="0"/>
        <v>0</v>
      </c>
      <c r="G15" s="1">
        <f>IF($B$6="Loan Payable", 1,)</f>
        <v>0</v>
      </c>
      <c r="H15" s="1">
        <f t="shared" si="1"/>
        <v>0</v>
      </c>
    </row>
    <row r="16" spans="1:13" ht="13" hidden="1">
      <c r="A16" s="1" t="s">
        <v>14</v>
      </c>
      <c r="C16" s="1">
        <f>IF($B$7="Paid interest incurred on loan",1,)</f>
        <v>0</v>
      </c>
      <c r="E16" s="1">
        <f>IF($B$5="Interest Expense", 1,)</f>
        <v>0</v>
      </c>
      <c r="F16" s="1">
        <f t="shared" si="0"/>
        <v>0</v>
      </c>
      <c r="G16" s="1">
        <f>IF($B$6="Cash", 1,)</f>
        <v>0</v>
      </c>
      <c r="H16" s="1">
        <f t="shared" si="1"/>
        <v>0</v>
      </c>
    </row>
    <row r="17" spans="1:8" ht="13" hidden="1">
      <c r="A17" s="1" t="s">
        <v>15</v>
      </c>
      <c r="C17" s="1">
        <f>IF($B$7="Paid rent",1,)</f>
        <v>0</v>
      </c>
      <c r="E17" s="1">
        <f>IF($B$5="Rent Expense", 1,)</f>
        <v>0</v>
      </c>
      <c r="F17" s="1">
        <f t="shared" si="0"/>
        <v>0</v>
      </c>
      <c r="G17" s="1">
        <f>IF($B$6="Cash", 1,)</f>
        <v>0</v>
      </c>
      <c r="H17" s="1">
        <f t="shared" si="1"/>
        <v>0</v>
      </c>
    </row>
    <row r="18" spans="1:8" ht="13" hidden="1">
      <c r="A18" s="1" t="s">
        <v>16</v>
      </c>
      <c r="C18" s="1">
        <f>IF($B$7="Received payment on an outstanding receivable",1,)</f>
        <v>0</v>
      </c>
      <c r="E18" s="1">
        <f t="shared" ref="E18:E22" si="2">IF($B$5="Cash", 1,)</f>
        <v>0</v>
      </c>
      <c r="F18" s="1">
        <f t="shared" si="0"/>
        <v>0</v>
      </c>
      <c r="G18" s="1">
        <f>IF($B$6="Accounts Receivable", 1,)</f>
        <v>0</v>
      </c>
      <c r="H18" s="1">
        <f t="shared" si="1"/>
        <v>0</v>
      </c>
    </row>
    <row r="19" spans="1:8" ht="13" hidden="1">
      <c r="A19" s="1" t="s">
        <v>17</v>
      </c>
      <c r="C19" s="1">
        <f>IF($B$7="Paid an open accounts payable",1,)</f>
        <v>0</v>
      </c>
      <c r="E19" s="1">
        <f>IF($B$5="Accounts Payable", 1,)</f>
        <v>0</v>
      </c>
      <c r="F19" s="1">
        <f t="shared" si="0"/>
        <v>0</v>
      </c>
      <c r="G19" s="1">
        <f>IF($B$6="Cash", 1,)</f>
        <v>0</v>
      </c>
      <c r="H19" s="1">
        <f t="shared" si="1"/>
        <v>0</v>
      </c>
    </row>
    <row r="20" spans="1:8" ht="13" hidden="1">
      <c r="A20" s="1" t="s">
        <v>18</v>
      </c>
      <c r="C20" s="1">
        <f>IF($B$7="Purchased equipment for cash",1,)</f>
        <v>0</v>
      </c>
      <c r="E20" s="1">
        <f>IF($B$5="Equipment", 1,)</f>
        <v>0</v>
      </c>
      <c r="F20" s="1">
        <f t="shared" si="0"/>
        <v>0</v>
      </c>
      <c r="G20" s="1">
        <f>IF($B$6="Cash", 1,)</f>
        <v>0</v>
      </c>
      <c r="H20" s="1">
        <f t="shared" si="1"/>
        <v>0</v>
      </c>
    </row>
    <row r="21" spans="1:8" ht="13" hidden="1">
      <c r="A21" s="1" t="s">
        <v>19</v>
      </c>
      <c r="C21" s="1">
        <f>IF($B$7="Purchased supplies on account",1,)</f>
        <v>0</v>
      </c>
      <c r="E21" s="1">
        <f>IF($B$5="Supplies", 1,)</f>
        <v>0</v>
      </c>
      <c r="F21" s="1">
        <f t="shared" si="0"/>
        <v>0</v>
      </c>
      <c r="G21" s="1">
        <f>IF($B$6="Accounts Payable", 1,)</f>
        <v>0</v>
      </c>
      <c r="H21" s="1">
        <f t="shared" si="1"/>
        <v>0</v>
      </c>
    </row>
    <row r="22" spans="1:8" ht="13" hidden="1">
      <c r="A22" s="1" t="s">
        <v>20</v>
      </c>
      <c r="C22" s="1">
        <f>IF($B$7="Provided services to customers for cash",1,)</f>
        <v>0</v>
      </c>
      <c r="E22" s="1">
        <f t="shared" si="2"/>
        <v>0</v>
      </c>
      <c r="F22" s="1">
        <f t="shared" si="0"/>
        <v>0</v>
      </c>
      <c r="G22" s="1">
        <f>IF($B$6="Service Revenue", 1,)</f>
        <v>0</v>
      </c>
      <c r="H22" s="1">
        <f t="shared" si="1"/>
        <v>0</v>
      </c>
    </row>
    <row r="23" spans="1:8" ht="13" hidden="1">
      <c r="A23" s="1" t="s">
        <v>21</v>
      </c>
      <c r="C23" s="1">
        <f>IF($B$7="Provided services to customers on account",1,)</f>
        <v>0</v>
      </c>
      <c r="E23" s="1">
        <f>IF($B$5="Accounts Receivable", 1,)</f>
        <v>0</v>
      </c>
      <c r="F23" s="1">
        <f t="shared" si="0"/>
        <v>0</v>
      </c>
      <c r="G23" s="1">
        <f>IF($B$6="Service Revenue", 1,)</f>
        <v>0</v>
      </c>
      <c r="H23" s="1">
        <f t="shared" si="1"/>
        <v>0</v>
      </c>
    </row>
    <row r="24" spans="1:8" ht="13" hidden="1">
      <c r="F24" s="13">
        <f>SUM(F13:F23)</f>
        <v>0</v>
      </c>
      <c r="H24" s="1">
        <f>SUM(H13:H23)</f>
        <v>0</v>
      </c>
    </row>
    <row r="25" spans="1:8" ht="13" hidden="1"/>
    <row r="26" spans="1:8" ht="13" hidden="1">
      <c r="A26" s="1" t="s">
        <v>22</v>
      </c>
    </row>
    <row r="27" spans="1:8" ht="13" hidden="1">
      <c r="A27" s="1" t="s">
        <v>23</v>
      </c>
    </row>
    <row r="28" spans="1:8" ht="13" hidden="1">
      <c r="A28" s="1" t="s">
        <v>24</v>
      </c>
    </row>
    <row r="29" spans="1:8" ht="13" hidden="1">
      <c r="A29" s="1" t="s">
        <v>25</v>
      </c>
    </row>
    <row r="30" spans="1:8" ht="13" hidden="1">
      <c r="A30" s="1" t="s">
        <v>26</v>
      </c>
    </row>
    <row r="31" spans="1:8" ht="13" hidden="1">
      <c r="A31" s="1" t="s">
        <v>27</v>
      </c>
    </row>
    <row r="32" spans="1:8" ht="13" hidden="1">
      <c r="A32" s="1" t="s">
        <v>28</v>
      </c>
    </row>
    <row r="33" spans="1:1" ht="13" hidden="1">
      <c r="A33" s="1" t="s">
        <v>29</v>
      </c>
    </row>
    <row r="34" spans="1:1" ht="13" hidden="1">
      <c r="A34" s="1" t="s">
        <v>30</v>
      </c>
    </row>
    <row r="35" spans="1:1" ht="13" hidden="1">
      <c r="A35" s="1" t="s">
        <v>31</v>
      </c>
    </row>
    <row r="36" spans="1:1" ht="13" hidden="1">
      <c r="A36" s="1" t="s">
        <v>32</v>
      </c>
    </row>
    <row r="37" spans="1:1" ht="13" hidden="1">
      <c r="A37" s="1" t="s">
        <v>33</v>
      </c>
    </row>
    <row r="38" spans="1:1" ht="13" hidden="1">
      <c r="A38" s="1" t="s">
        <v>7</v>
      </c>
    </row>
    <row r="39" spans="1:1" ht="13" hidden="1">
      <c r="A39" s="1" t="s">
        <v>9</v>
      </c>
    </row>
  </sheetData>
  <sheetProtection algorithmName="SHA-512" hashValue="lm27oONpLrQU0/bPt9Ks1J0WZ3teec8o+LdWiXh/a58Oav8zNP1j+YEUvWCzwz9JKvnzIOsoW2RVrjv1c9boL9==" saltValue="nYcmcsYJKfoAV9gKOM7vp8==" spinCount="100000" sheet="1" objects="1" scenarios="1"/>
  <mergeCells count="2">
    <mergeCell ref="A1:E1"/>
    <mergeCell ref="A3:E3"/>
  </mergeCells>
  <phoneticPr fontId="2" type="noConversion"/>
  <conditionalFormatting sqref="F24">
    <cfRule type="cellIs" dxfId="2" priority="5" operator="equal">
      <formula>2</formula>
    </cfRule>
  </conditionalFormatting>
  <conditionalFormatting sqref="B5">
    <cfRule type="expression" dxfId="1" priority="4">
      <formula>$F$24=1</formula>
    </cfRule>
  </conditionalFormatting>
  <conditionalFormatting sqref="B6">
    <cfRule type="expression" dxfId="0" priority="1">
      <formula>$H$24=1</formula>
    </cfRule>
  </conditionalFormatting>
  <dataValidations count="3">
    <dataValidation type="list" allowBlank="1" showInputMessage="1" showErrorMessage="1" sqref="G6">
      <formula1>"sample"</formula1>
    </dataValidation>
    <dataValidation type="list" allowBlank="1" showInputMessage="1" showErrorMessage="1" sqref="B7">
      <formula1>transactions</formula1>
    </dataValidation>
    <dataValidation type="list" allowBlank="1" showInputMessage="1" showErrorMessage="1" sqref="B5:B6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2015-01-22T18:53:20Z</dcterms:modified>
</cp:coreProperties>
</file>