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2640" windowHeight="21400"/>
  </bookViews>
  <sheets>
    <sheet name="Sheet1" sheetId="1" r:id="rId1"/>
  </sheets>
  <calcPr calcId="130407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20" i="1"/>
  <c r="N6"/>
  <c r="N5"/>
  <c r="N4"/>
  <c r="I4"/>
  <c r="J3"/>
  <c r="K3"/>
  <c r="N7"/>
  <c r="K10"/>
  <c r="K4"/>
  <c r="L4"/>
  <c r="K12"/>
  <c r="K16"/>
  <c r="K14"/>
  <c r="K18"/>
  <c r="K22"/>
  <c r="B10"/>
  <c r="K5"/>
  <c r="K6"/>
  <c r="K8"/>
</calcChain>
</file>

<file path=xl/sharedStrings.xml><?xml version="1.0" encoding="utf-8"?>
<sst xmlns="http://schemas.openxmlformats.org/spreadsheetml/2006/main" count="25" uniqueCount="23">
  <si>
    <t>Use the following to calculate the amount of a periodic payment on a loan.  Select/enter appropriate responses to each of the queries and the correct amount will calculate automatically.  The initial values match the example in the textbook!</t>
  </si>
  <si>
    <t>Enter the amount of the loan   &gt;&gt;&gt;&gt;</t>
  </si>
  <si>
    <t>Future value</t>
  </si>
  <si>
    <t>Annuity</t>
  </si>
  <si>
    <t>Present value</t>
  </si>
  <si>
    <t>FV LS BOP</t>
  </si>
  <si>
    <t>Select if beginning or end of period payment(s)</t>
  </si>
  <si>
    <t>End of period</t>
  </si>
  <si>
    <t>Enter the number of even payments (periods)  &gt;&gt;&gt;&gt;</t>
  </si>
  <si>
    <t>Single payment</t>
  </si>
  <si>
    <t>FV O A</t>
  </si>
  <si>
    <t>Select the interest rate per period  &gt;&gt;&gt;&gt;</t>
  </si>
  <si>
    <t>Enter the amount of the payment  &gt;&gt;&gt;&gt;</t>
  </si>
  <si>
    <t>FV A D</t>
  </si>
  <si>
    <t xml:space="preserve"> </t>
  </si>
  <si>
    <t>Beginning</t>
  </si>
  <si>
    <t>Each payment is equal to &gt;&gt;&gt;&gt;</t>
  </si>
  <si>
    <t>FV LS EOP</t>
  </si>
  <si>
    <t>PV LS BOP</t>
  </si>
  <si>
    <t>PV LS EOP</t>
  </si>
  <si>
    <t>PV A D</t>
  </si>
  <si>
    <t>PV O A</t>
  </si>
  <si>
    <t xml:space="preserve">loan </t>
  </si>
</sst>
</file>

<file path=xl/styles.xml><?xml version="1.0" encoding="utf-8"?>
<styleSheet xmlns="http://schemas.openxmlformats.org/spreadsheetml/2006/main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_);_(@_)"/>
    <numFmt numFmtId="165" formatCode="0.0000000"/>
    <numFmt numFmtId="166" formatCode="0.000000"/>
    <numFmt numFmtId="167" formatCode="_(&quot;$&quot;* #,##0.00_);_(&quot;$&quot;* \(#,##0.00\);_(&quot;$&quot;* &quot;-&quot;_);_(@_)"/>
    <numFmt numFmtId="168" formatCode="0.0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yriad Web Pro"/>
    </font>
    <font>
      <b/>
      <sz val="10"/>
      <name val="Myriad Web Pro"/>
    </font>
    <font>
      <b/>
      <sz val="9"/>
      <name val="Myriad Web Pro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Fill="0">
      <alignment horizontal="justify" vertical="top" wrapText="1"/>
    </xf>
  </cellStyleXfs>
  <cellXfs count="33">
    <xf numFmtId="0" fontId="0" fillId="0" borderId="0" xfId="0"/>
    <xf numFmtId="0" fontId="2" fillId="3" borderId="0" xfId="0" applyFont="1" applyFill="1" applyProtection="1">
      <protection hidden="1"/>
    </xf>
    <xf numFmtId="0" fontId="2" fillId="0" borderId="0" xfId="0" applyFont="1" applyFill="1" applyProtection="1">
      <protection hidden="1"/>
    </xf>
    <xf numFmtId="0" fontId="0" fillId="0" borderId="0" xfId="0" applyProtection="1"/>
    <xf numFmtId="0" fontId="2" fillId="0" borderId="0" xfId="0" applyFont="1" applyFill="1" applyProtection="1"/>
    <xf numFmtId="0" fontId="2" fillId="0" borderId="0" xfId="0" applyFont="1" applyProtection="1">
      <protection hidden="1"/>
    </xf>
    <xf numFmtId="164" fontId="4" fillId="3" borderId="0" xfId="2" applyNumberFormat="1" applyFont="1" applyFill="1" applyBorder="1" applyAlignment="1" applyProtection="1">
      <alignment horizontal="left" vertical="center"/>
      <protection hidden="1"/>
    </xf>
    <xf numFmtId="42" fontId="3" fillId="0" borderId="1" xfId="2" applyNumberFormat="1" applyFont="1" applyFill="1" applyBorder="1" applyAlignment="1" applyProtection="1">
      <alignment horizontal="center" vertical="center"/>
      <protection locked="0" hidden="1"/>
    </xf>
    <xf numFmtId="0" fontId="2" fillId="3" borderId="0" xfId="0" applyFont="1" applyFill="1" applyAlignment="1" applyProtection="1">
      <alignment vertical="top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" fillId="0" borderId="0" xfId="0" applyFont="1" applyFill="1" applyAlignment="1" applyProtection="1">
      <alignment horizontal="left" vertical="center"/>
    </xf>
    <xf numFmtId="10" fontId="2" fillId="0" borderId="0" xfId="1" applyNumberFormat="1" applyFont="1" applyFill="1" applyAlignment="1" applyProtection="1">
      <alignment vertical="top"/>
    </xf>
    <xf numFmtId="165" fontId="0" fillId="0" borderId="0" xfId="0" applyNumberFormat="1" applyProtection="1"/>
    <xf numFmtId="164" fontId="4" fillId="0" borderId="0" xfId="0" applyNumberFormat="1" applyFont="1" applyAlignment="1" applyProtection="1">
      <alignment horizontal="left" vertical="center"/>
      <protection hidden="1"/>
    </xf>
    <xf numFmtId="10" fontId="2" fillId="0" borderId="0" xfId="1" applyNumberFormat="1" applyFont="1" applyFill="1" applyProtection="1"/>
    <xf numFmtId="2" fontId="0" fillId="0" borderId="0" xfId="0" applyNumberFormat="1" applyProtection="1"/>
    <xf numFmtId="166" fontId="0" fillId="0" borderId="0" xfId="0" applyNumberFormat="1" applyProtection="1"/>
    <xf numFmtId="42" fontId="3" fillId="3" borderId="1" xfId="2" applyNumberFormat="1" applyFont="1" applyFill="1" applyBorder="1" applyAlignment="1" applyProtection="1">
      <alignment horizontal="center" vertical="center"/>
      <protection locked="0" hidden="1"/>
    </xf>
    <xf numFmtId="1" fontId="3" fillId="0" borderId="1" xfId="1" applyNumberFormat="1" applyFont="1" applyFill="1" applyBorder="1" applyAlignment="1" applyProtection="1">
      <alignment horizontal="center" vertical="center"/>
      <protection locked="0" hidden="1"/>
    </xf>
    <xf numFmtId="10" fontId="3" fillId="3" borderId="1" xfId="1" applyNumberFormat="1" applyFont="1" applyFill="1" applyBorder="1" applyAlignment="1" applyProtection="1">
      <alignment horizontal="center" vertical="center"/>
      <protection locked="0" hidden="1"/>
    </xf>
    <xf numFmtId="42" fontId="3" fillId="0" borderId="1" xfId="2" applyNumberFormat="1" applyFont="1" applyFill="1" applyBorder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left" vertical="center"/>
      <protection hidden="1"/>
    </xf>
    <xf numFmtId="164" fontId="3" fillId="4" borderId="0" xfId="0" applyNumberFormat="1" applyFont="1" applyFill="1" applyAlignment="1" applyProtection="1">
      <alignment horizontal="left" vertical="center" indent="1"/>
      <protection hidden="1"/>
    </xf>
    <xf numFmtId="167" fontId="3" fillId="4" borderId="0" xfId="2" applyNumberFormat="1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Protection="1">
      <protection hidden="1"/>
    </xf>
    <xf numFmtId="10" fontId="2" fillId="0" borderId="0" xfId="1" applyNumberFormat="1" applyFont="1" applyProtection="1">
      <protection hidden="1"/>
    </xf>
    <xf numFmtId="10" fontId="2" fillId="0" borderId="0" xfId="1" applyNumberFormat="1" applyFont="1" applyFill="1" applyAlignment="1" applyProtection="1">
      <alignment vertical="center"/>
    </xf>
    <xf numFmtId="10" fontId="2" fillId="0" borderId="0" xfId="1" applyNumberFormat="1" applyFont="1" applyProtection="1"/>
    <xf numFmtId="168" fontId="2" fillId="0" borderId="0" xfId="0" applyNumberFormat="1" applyFont="1" applyFill="1" applyAlignment="1" applyProtection="1">
      <alignment horizontal="left" vertical="center"/>
    </xf>
    <xf numFmtId="0" fontId="2" fillId="0" borderId="0" xfId="0" applyFont="1" applyProtection="1"/>
    <xf numFmtId="42" fontId="0" fillId="0" borderId="0" xfId="0" applyNumberFormat="1" applyProtection="1"/>
    <xf numFmtId="44" fontId="0" fillId="0" borderId="0" xfId="0" applyNumberFormat="1" applyProtection="1"/>
    <xf numFmtId="0" fontId="3" fillId="3" borderId="0" xfId="2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Percent" xfId="1" builtinId="5"/>
    <cellStyle name="POA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:a="http://schemas.openxmlformats.org/drawingml/2006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T31"/>
  <sheetViews>
    <sheetView tabSelected="1" workbookViewId="0">
      <selection sqref="A1:B1"/>
    </sheetView>
  </sheetViews>
  <sheetFormatPr baseColWidth="10" defaultColWidth="0" defaultRowHeight="409.6" zeroHeight="1"/>
  <cols>
    <col min="1" max="1" width="65.5" customWidth="1"/>
    <col min="2" max="2" width="16.6640625" customWidth="1"/>
    <col min="3" max="3" width="3" customWidth="1"/>
    <col min="4" max="4" width="2.33203125" customWidth="1"/>
    <col min="5" max="20" width="0" hidden="1" customWidth="1"/>
    <col min="21" max="16384" width="9.1640625" hidden="1"/>
  </cols>
  <sheetData>
    <row r="1" spans="1:20" ht="63" customHeight="1">
      <c r="A1" s="32" t="s">
        <v>0</v>
      </c>
      <c r="B1" s="32"/>
      <c r="C1" s="1"/>
      <c r="D1" s="2"/>
      <c r="E1" s="3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21" customHeight="1">
      <c r="A2" s="5"/>
      <c r="B2" s="5"/>
      <c r="C2" s="2"/>
      <c r="D2" s="2"/>
      <c r="E2" s="3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21" customHeight="1">
      <c r="A3" s="6" t="s">
        <v>1</v>
      </c>
      <c r="B3" s="7">
        <v>100000</v>
      </c>
      <c r="C3" s="8"/>
      <c r="D3" s="9"/>
      <c r="E3" s="3"/>
      <c r="F3" s="10" t="s">
        <v>2</v>
      </c>
      <c r="G3" s="11">
        <v>2.5000000000000001E-3</v>
      </c>
      <c r="H3" s="3"/>
      <c r="I3" s="3"/>
      <c r="J3" s="3">
        <f>B7*1</f>
        <v>0.06</v>
      </c>
      <c r="K3" s="12">
        <f>1+J3</f>
        <v>1.06</v>
      </c>
      <c r="L3" s="3"/>
      <c r="M3" s="3"/>
      <c r="N3" s="3"/>
      <c r="O3" s="3"/>
      <c r="P3" s="3"/>
      <c r="Q3" s="3"/>
      <c r="R3" s="3"/>
      <c r="S3" s="3"/>
      <c r="T3" s="3"/>
    </row>
    <row r="4" spans="1:20" ht="21" hidden="1" customHeight="1">
      <c r="A4" s="13"/>
      <c r="B4" s="7" t="s">
        <v>3</v>
      </c>
      <c r="C4" s="2"/>
      <c r="D4" s="2"/>
      <c r="E4" s="3"/>
      <c r="F4" s="10" t="s">
        <v>4</v>
      </c>
      <c r="G4" s="14">
        <v>5.0000000000000001E-3</v>
      </c>
      <c r="H4" s="3"/>
      <c r="I4" s="15">
        <f>B6-1</f>
        <v>4</v>
      </c>
      <c r="J4" s="3" t="s">
        <v>5</v>
      </c>
      <c r="K4" s="12">
        <f>K3^B6</f>
        <v>1.3382255776000005</v>
      </c>
      <c r="L4" s="16">
        <f>K3^(B6-1)</f>
        <v>1.2624769600000003</v>
      </c>
      <c r="M4" s="3"/>
      <c r="N4" s="3">
        <f>IF(B3="Present value",1,IF(B3="Future value",2,))</f>
        <v>0</v>
      </c>
      <c r="O4" s="3"/>
      <c r="P4" s="3"/>
      <c r="Q4" s="3"/>
      <c r="R4" s="3"/>
      <c r="S4" s="3"/>
      <c r="T4" s="3"/>
    </row>
    <row r="5" spans="1:20" ht="21" hidden="1" customHeight="1">
      <c r="A5" s="6" t="s">
        <v>6</v>
      </c>
      <c r="B5" s="17" t="s">
        <v>7</v>
      </c>
      <c r="C5" s="8"/>
      <c r="D5" s="9"/>
      <c r="E5" s="3"/>
      <c r="F5" s="10"/>
      <c r="G5" s="11">
        <v>0.01</v>
      </c>
      <c r="H5" s="3"/>
      <c r="I5" s="3"/>
      <c r="J5" s="3"/>
      <c r="K5" s="12">
        <f>K4-1</f>
        <v>0.33822557760000049</v>
      </c>
      <c r="L5" s="3"/>
      <c r="M5" s="3"/>
      <c r="N5" s="3">
        <f>IF(B4="Annuity",5,IF(B4="Single payment",15,))</f>
        <v>5</v>
      </c>
      <c r="O5" s="3"/>
      <c r="P5" s="3"/>
      <c r="Q5" s="3"/>
      <c r="R5" s="3"/>
      <c r="S5" s="3"/>
      <c r="T5" s="3"/>
    </row>
    <row r="6" spans="1:20" ht="21" customHeight="1">
      <c r="A6" s="13" t="s">
        <v>8</v>
      </c>
      <c r="B6" s="18">
        <v>5</v>
      </c>
      <c r="C6" s="2"/>
      <c r="D6" s="2"/>
      <c r="E6" s="3"/>
      <c r="F6" s="10" t="s">
        <v>9</v>
      </c>
      <c r="G6" s="14">
        <v>1.4999999999999999E-2</v>
      </c>
      <c r="H6" s="3"/>
      <c r="I6" s="3"/>
      <c r="J6" s="3" t="s">
        <v>10</v>
      </c>
      <c r="K6" s="12">
        <f>K5/J3</f>
        <v>5.6370929600000084</v>
      </c>
      <c r="L6" s="3"/>
      <c r="M6" s="3"/>
      <c r="N6" s="3">
        <f>IF(B5="Beginning",7,IF(B5="End of period",77,))</f>
        <v>77</v>
      </c>
      <c r="O6" s="3"/>
      <c r="P6" s="3"/>
      <c r="Q6" s="3"/>
      <c r="R6" s="3"/>
      <c r="S6" s="3"/>
      <c r="T6" s="3"/>
    </row>
    <row r="7" spans="1:20" ht="21" customHeight="1">
      <c r="A7" s="6" t="s">
        <v>11</v>
      </c>
      <c r="B7" s="19">
        <v>0.06</v>
      </c>
      <c r="C7" s="8"/>
      <c r="D7" s="9"/>
      <c r="E7" s="3"/>
      <c r="F7" s="10" t="s">
        <v>3</v>
      </c>
      <c r="G7" s="11">
        <v>0.02</v>
      </c>
      <c r="H7" s="3"/>
      <c r="I7" s="3"/>
      <c r="J7" s="3"/>
      <c r="K7" s="12"/>
      <c r="L7" s="3"/>
      <c r="M7" s="3"/>
      <c r="N7" s="3">
        <f>N4*N5*N6</f>
        <v>0</v>
      </c>
      <c r="O7" s="3"/>
      <c r="P7" s="3"/>
      <c r="Q7" s="3"/>
      <c r="R7" s="3"/>
      <c r="S7" s="3"/>
      <c r="T7" s="3"/>
    </row>
    <row r="8" spans="1:20" ht="21" hidden="1" customHeight="1">
      <c r="A8" s="13" t="s">
        <v>12</v>
      </c>
      <c r="B8" s="20">
        <v>1</v>
      </c>
      <c r="C8" s="2"/>
      <c r="D8" s="2"/>
      <c r="E8" s="3"/>
      <c r="F8" s="10"/>
      <c r="G8" s="14">
        <v>0.03</v>
      </c>
      <c r="H8" s="3"/>
      <c r="I8" s="3"/>
      <c r="J8" s="3" t="s">
        <v>13</v>
      </c>
      <c r="K8" s="12">
        <f>K6-1+(K3)^B6</f>
        <v>5.9753185376000086</v>
      </c>
      <c r="L8" s="3"/>
      <c r="M8" s="3"/>
      <c r="N8" s="3"/>
      <c r="O8" s="3"/>
      <c r="P8" s="3"/>
      <c r="Q8" s="3"/>
      <c r="R8" s="3"/>
      <c r="S8" s="3"/>
      <c r="T8" s="3"/>
    </row>
    <row r="9" spans="1:20" ht="21" customHeight="1">
      <c r="A9" s="21" t="s">
        <v>14</v>
      </c>
      <c r="B9" s="5"/>
      <c r="C9" s="2"/>
      <c r="D9" s="2"/>
      <c r="E9" s="3"/>
      <c r="F9" s="10" t="s">
        <v>15</v>
      </c>
      <c r="G9" s="14">
        <v>0.04</v>
      </c>
      <c r="H9" s="3"/>
      <c r="I9" s="3"/>
      <c r="J9" s="3"/>
      <c r="K9" s="12"/>
      <c r="L9" s="3"/>
      <c r="M9" s="3"/>
      <c r="N9" s="3"/>
      <c r="O9" s="3"/>
      <c r="P9" s="3"/>
      <c r="Q9" s="3"/>
      <c r="R9" s="3"/>
      <c r="S9" s="3"/>
      <c r="T9" s="3"/>
    </row>
    <row r="10" spans="1:20" ht="21" customHeight="1">
      <c r="A10" s="22" t="s">
        <v>16</v>
      </c>
      <c r="B10" s="23">
        <f>K22</f>
        <v>23739.640043118932</v>
      </c>
      <c r="C10" s="24"/>
      <c r="D10" s="5"/>
      <c r="E10" s="3"/>
      <c r="F10" s="10" t="s">
        <v>7</v>
      </c>
      <c r="G10" s="25">
        <v>0.05</v>
      </c>
      <c r="H10" s="3"/>
      <c r="I10" s="3"/>
      <c r="J10" s="3" t="s">
        <v>17</v>
      </c>
      <c r="K10" s="12">
        <f>((K3)^(B6-1))</f>
        <v>1.2624769600000003</v>
      </c>
      <c r="L10" s="3"/>
      <c r="M10" s="3"/>
      <c r="N10" s="3"/>
      <c r="O10" s="3"/>
      <c r="P10" s="3"/>
      <c r="Q10" s="3"/>
      <c r="R10" s="3"/>
      <c r="S10" s="3"/>
      <c r="T10" s="3"/>
    </row>
    <row r="11" spans="1:20" ht="56.25" customHeight="1">
      <c r="A11" s="3"/>
      <c r="B11" s="3"/>
      <c r="C11" s="3"/>
      <c r="D11" s="3"/>
      <c r="E11" s="3"/>
      <c r="F11" s="10"/>
      <c r="G11" s="26">
        <v>0.06</v>
      </c>
      <c r="H11" s="3"/>
      <c r="I11" s="3"/>
      <c r="J11" s="3"/>
      <c r="K11" s="12"/>
      <c r="L11" s="3"/>
      <c r="M11" s="3"/>
      <c r="N11" s="3"/>
      <c r="O11" s="3"/>
      <c r="P11" s="3"/>
      <c r="Q11" s="3"/>
      <c r="R11" s="3"/>
      <c r="S11" s="3"/>
      <c r="T11" s="3"/>
    </row>
    <row r="12" spans="1:20" ht="20.25" hidden="1" customHeight="1">
      <c r="A12" s="3"/>
      <c r="B12" s="3"/>
      <c r="C12" s="3"/>
      <c r="D12" s="3"/>
      <c r="E12" s="3"/>
      <c r="F12" s="10"/>
      <c r="G12" s="14">
        <v>7.0000000000000007E-2</v>
      </c>
      <c r="H12" s="3"/>
      <c r="I12" s="3"/>
      <c r="J12" s="3" t="s">
        <v>18</v>
      </c>
      <c r="K12" s="12">
        <f>1/L4</f>
        <v>0.79209366323802044</v>
      </c>
      <c r="L12" s="3"/>
      <c r="M12" s="3"/>
      <c r="N12" s="3"/>
      <c r="O12" s="3"/>
      <c r="P12" s="3"/>
      <c r="Q12" s="3"/>
      <c r="R12" s="3"/>
      <c r="S12" s="3"/>
      <c r="T12" s="3"/>
    </row>
    <row r="13" spans="1:20" ht="21" hidden="1" customHeight="1">
      <c r="A13" s="3"/>
      <c r="B13" s="3"/>
      <c r="C13" s="3"/>
      <c r="D13" s="3"/>
      <c r="E13" s="3"/>
      <c r="F13" s="10"/>
      <c r="G13" s="27">
        <v>0.08</v>
      </c>
      <c r="H13" s="3"/>
      <c r="I13" s="3"/>
      <c r="J13" s="3"/>
      <c r="K13" s="12"/>
      <c r="L13" s="3"/>
      <c r="M13" s="3"/>
      <c r="N13" s="3"/>
      <c r="O13" s="3"/>
      <c r="P13" s="3"/>
      <c r="Q13" s="3"/>
      <c r="R13" s="3"/>
      <c r="S13" s="3"/>
      <c r="T13" s="3"/>
    </row>
    <row r="14" spans="1:20" ht="21" hidden="1" customHeight="1">
      <c r="A14" s="3"/>
      <c r="B14" s="3"/>
      <c r="C14" s="3"/>
      <c r="D14" s="3"/>
      <c r="E14" s="3"/>
      <c r="F14" s="28"/>
      <c r="G14" s="27">
        <v>0.09</v>
      </c>
      <c r="H14" s="3"/>
      <c r="I14" s="3"/>
      <c r="J14" s="3" t="s">
        <v>19</v>
      </c>
      <c r="K14" s="12">
        <f>1/K4</f>
        <v>0.74725817286605689</v>
      </c>
      <c r="L14" s="3"/>
      <c r="M14" s="3"/>
      <c r="N14" s="3"/>
      <c r="O14" s="3"/>
      <c r="P14" s="3"/>
      <c r="Q14" s="3"/>
      <c r="R14" s="3"/>
      <c r="S14" s="3"/>
      <c r="T14" s="3"/>
    </row>
    <row r="15" spans="1:20" ht="21" hidden="1" customHeight="1">
      <c r="A15" s="3"/>
      <c r="B15" s="3"/>
      <c r="C15" s="3"/>
      <c r="D15" s="3"/>
      <c r="E15" s="3"/>
      <c r="F15" s="28"/>
      <c r="G15" s="27">
        <v>0.1</v>
      </c>
      <c r="H15" s="3"/>
      <c r="I15" s="3"/>
      <c r="J15" s="3"/>
      <c r="K15" s="12"/>
      <c r="L15" s="3"/>
      <c r="M15" s="3"/>
      <c r="N15" s="3"/>
      <c r="O15" s="3"/>
      <c r="P15" s="3"/>
      <c r="Q15" s="3"/>
      <c r="R15" s="3"/>
      <c r="S15" s="3"/>
      <c r="T15" s="3"/>
    </row>
    <row r="16" spans="1:20" ht="21" hidden="1" customHeight="1">
      <c r="A16" s="3"/>
      <c r="B16" s="3"/>
      <c r="C16" s="3"/>
      <c r="D16" s="3"/>
      <c r="E16" s="3"/>
      <c r="F16" s="28"/>
      <c r="G16" s="27">
        <v>0.11</v>
      </c>
      <c r="H16" s="3"/>
      <c r="I16" s="3"/>
      <c r="J16" s="3" t="s">
        <v>20</v>
      </c>
      <c r="K16" s="12">
        <f>1+((1-K12)/J3)</f>
        <v>4.4651056126996593</v>
      </c>
      <c r="L16" s="3"/>
      <c r="M16" s="3"/>
      <c r="N16" s="3"/>
      <c r="O16" s="3"/>
      <c r="P16" s="3"/>
      <c r="Q16" s="3"/>
      <c r="R16" s="3"/>
      <c r="S16" s="3"/>
      <c r="T16" s="3"/>
    </row>
    <row r="17" spans="1:20" ht="21" hidden="1" customHeight="1">
      <c r="A17" s="3"/>
      <c r="B17" s="3"/>
      <c r="C17" s="3"/>
      <c r="D17" s="3"/>
      <c r="E17" s="3"/>
      <c r="F17" s="10"/>
      <c r="G17" s="27">
        <v>0.12</v>
      </c>
      <c r="H17" s="3"/>
      <c r="I17" s="3"/>
      <c r="J17" s="3"/>
      <c r="K17" s="12"/>
      <c r="L17" s="3"/>
      <c r="M17" s="3"/>
      <c r="N17" s="3"/>
      <c r="O17" s="3"/>
      <c r="P17" s="3"/>
      <c r="Q17" s="3"/>
      <c r="R17" s="3"/>
      <c r="S17" s="3"/>
      <c r="T17" s="3"/>
    </row>
    <row r="18" spans="1:20" ht="21" hidden="1" customHeight="1">
      <c r="A18" s="3"/>
      <c r="B18" s="3"/>
      <c r="C18" s="3"/>
      <c r="D18" s="3"/>
      <c r="E18" s="3"/>
      <c r="F18" s="10"/>
      <c r="G18" s="27">
        <v>0.18</v>
      </c>
      <c r="H18" s="3"/>
      <c r="I18" s="3"/>
      <c r="J18" s="3" t="s">
        <v>21</v>
      </c>
      <c r="K18" s="12">
        <f>(1-(K14))/J3</f>
        <v>4.212363785565719</v>
      </c>
      <c r="L18" s="3"/>
      <c r="M18" s="3"/>
      <c r="N18" s="3"/>
      <c r="O18" s="3"/>
      <c r="P18" s="3"/>
      <c r="Q18" s="3"/>
      <c r="R18" s="3"/>
      <c r="S18" s="3"/>
      <c r="T18" s="3"/>
    </row>
    <row r="19" spans="1:20" ht="14" hidden="1">
      <c r="A19" s="3"/>
      <c r="B19" s="3"/>
      <c r="C19" s="3"/>
      <c r="D19" s="3"/>
      <c r="E19" s="3"/>
      <c r="F19" s="10"/>
      <c r="G19" s="29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4" hidden="1">
      <c r="A20" s="3"/>
      <c r="B20" s="3"/>
      <c r="C20" s="3"/>
      <c r="D20" s="3"/>
      <c r="E20" s="3"/>
      <c r="F20" s="10"/>
      <c r="G20" s="29"/>
      <c r="H20" s="3"/>
      <c r="I20" s="3"/>
      <c r="J20" s="3" t="s">
        <v>22</v>
      </c>
      <c r="K20" s="30">
        <f>B3</f>
        <v>100000</v>
      </c>
      <c r="L20" s="3"/>
      <c r="M20" s="3"/>
      <c r="N20" s="3"/>
      <c r="O20" s="3"/>
      <c r="P20" s="3"/>
      <c r="Q20" s="3"/>
      <c r="R20" s="3"/>
      <c r="S20" s="3"/>
      <c r="T20" s="3"/>
    </row>
    <row r="21" spans="1:20" ht="14" hidden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4" hidden="1">
      <c r="A22" s="3"/>
      <c r="B22" s="3"/>
      <c r="C22" s="3"/>
      <c r="D22" s="3"/>
      <c r="E22" s="3"/>
      <c r="F22" s="3"/>
      <c r="G22" s="3"/>
      <c r="H22" s="3"/>
      <c r="I22" s="3"/>
      <c r="J22" s="3"/>
      <c r="K22" s="31">
        <f>K20/K18</f>
        <v>23739.640043118932</v>
      </c>
      <c r="L22" s="3"/>
      <c r="M22" s="3"/>
      <c r="N22" s="3"/>
      <c r="O22" s="3"/>
      <c r="P22" s="3"/>
      <c r="Q22" s="3"/>
      <c r="R22" s="3"/>
      <c r="S22" s="3"/>
      <c r="T22" s="3"/>
    </row>
    <row r="23" spans="1:20" ht="14" hidden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4" hidden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14" hidden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4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4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14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4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4" hidden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4" hidden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</sheetData>
  <sheetCalcPr fullCalcOnLoad="1"/>
  <sheetProtection algorithmName="SHA-512" hashValue="XRBybWfe4UphPTebqqMmUxGwG5VDEjJbIX3+DStEfkKmDfUAxlpxKHSX1aOzfyF5+ldlEDHmb5yCPpaSNUfmlk==" saltValue="VDHOIyWyvjZZ0F74cNneZ9==" spinCount="100000" sheet="1" objects="1" scenarios="1"/>
  <mergeCells count="1">
    <mergeCell ref="A1:B1"/>
  </mergeCells>
  <phoneticPr fontId="5" type="noConversion"/>
  <dataValidations count="3">
    <dataValidation type="list" allowBlank="1" showInputMessage="1" showErrorMessage="1" sqref="B4">
      <formula1>$F$5:$F$7</formula1>
    </dataValidation>
    <dataValidation type="list" allowBlank="1" showInputMessage="1" showErrorMessage="1" sqref="B5">
      <formula1>$F$8:$F$10</formula1>
    </dataValidation>
    <dataValidation type="list" allowBlank="1" showInputMessage="1" showErrorMessage="1" sqref="B7">
      <formula1>$G$2:$G$18</formula1>
    </dataValidation>
  </dataValidation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lmwal_000</dc:creator>
  <cp:lastModifiedBy>Marnie Magee</cp:lastModifiedBy>
  <dcterms:created xsi:type="dcterms:W3CDTF">2015-05-02T02:31:20Z</dcterms:created>
  <dcterms:modified xsi:type="dcterms:W3CDTF">2015-05-04T14:21:23Z</dcterms:modified>
</cp:coreProperties>
</file>