
<file path=[Content_Types].xml><?xml version="1.0" encoding="utf-8"?>
<Types xmlns="http://schemas.openxmlformats.org/package/2006/content-types">
  <Default Extension="xml" ContentType="application/xml"/>
  <Override PartName="/xl/workbook.xml" ContentType="application/vnd.openxmlformats-officedocument.spreadsheetml.sheet.main+xml"/>
  <Override PartName="/xl/styles.xml" ContentType="application/vnd.openxmlformats-officedocument.spreadsheetml.styles+xml"/>
  <Default Extension="rels" ContentType="application/vnd.openxmlformats-package.relationships+xml"/>
  <Override PartName="/xl/sharedStrings.xml" ContentType="application/vnd.openxmlformats-officedocument.spreadsheetml.sharedString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6" rupBuild="4505"/>
  <workbookPr autoCompressPictures="0"/>
  <bookViews>
    <workbookView xWindow="0" yWindow="0" windowWidth="13260" windowHeight="21420"/>
  </bookViews>
  <sheets>
    <sheet name="Problem" sheetId="19" r:id="rId1"/>
  </sheets>
  <definedNames>
    <definedName name="accum1">Problem!#REF!</definedName>
    <definedName name="accum2">Problem!#REF!</definedName>
    <definedName name="accum3">Problem!#REF!</definedName>
    <definedName name="accum4">Problem!#REF!</definedName>
    <definedName name="accum5">Problem!#REF!</definedName>
    <definedName name="accum6">Problem!#REF!</definedName>
    <definedName name="choice">Problem!$K$13:$K$18</definedName>
    <definedName name="cost">Problem!#REF!</definedName>
    <definedName name="expense">Problem!#REF!</definedName>
    <definedName name="years">Problem!#REF!</definedName>
  </definedNames>
  <calcPr calcId="130407"/>
  <extLst>
    <ext xmlns:mx="http://schemas.microsoft.com/office/mac/excel/2008/main" uri="http://schemas.microsoft.com/office/mac/excel/2008/main">
      <mx:ArchID Flags="2"/>
    </ext>
  </extLst>
</workbook>
</file>

<file path=xl/calcChain.xml><?xml version="1.0" encoding="utf-8"?>
<calcChain xmlns="http://schemas.openxmlformats.org/spreadsheetml/2006/main">
  <c r="L4" i="19"/>
  <c r="L5"/>
  <c r="I3"/>
  <c r="I4"/>
  <c r="I5"/>
  <c r="I6"/>
  <c r="I7"/>
  <c r="I8"/>
  <c r="I9"/>
  <c r="I10"/>
  <c r="I11"/>
  <c r="I12"/>
  <c r="I13"/>
  <c r="I2"/>
  <c r="O11"/>
  <c r="P5"/>
  <c r="O13"/>
  <c r="O17"/>
  <c r="M5"/>
  <c r="O4"/>
  <c r="O5"/>
  <c r="O6"/>
  <c r="O7"/>
  <c r="O9"/>
  <c r="O15"/>
  <c r="O19"/>
  <c r="Q19"/>
  <c r="Q15"/>
  <c r="Q21"/>
  <c r="D8"/>
</calcChain>
</file>

<file path=xl/sharedStrings.xml><?xml version="1.0" encoding="utf-8"?>
<sst xmlns="http://schemas.openxmlformats.org/spreadsheetml/2006/main" count="20" uniqueCount="19">
  <si>
    <t xml:space="preserve"> </t>
  </si>
  <si>
    <t>Enter the market rate of interest at the time of issue  &gt;&gt;&gt;&gt;</t>
  </si>
  <si>
    <t>Enter the stated interest rate per annum  &gt;&gt;&gt;&gt;</t>
  </si>
  <si>
    <t>Enter the life of the bond in years  &gt;&gt;&gt;&gt;</t>
  </si>
  <si>
    <t xml:space="preserve">Use the following robot to calculate the initial issue price of a $1,000 bond that pays interest semiannually.  Use the pick list associated with the first boxed area to select the bond's life, in years.  Use the pick list associated with the second boxed area to select the stated annual interest rate.  Use the pick list associated with the third boxed area to select the market rate of interest at the time of the bond's initial issuance.  </t>
  </si>
  <si>
    <t>Calculated Value of Bond:</t>
  </si>
  <si>
    <t>The bond's issue price should be  &gt;&gt;&gt;&gt;</t>
  </si>
  <si>
    <t>rate</t>
  </si>
  <si>
    <t>per</t>
  </si>
  <si>
    <t>FV LS BOP</t>
  </si>
  <si>
    <t>[pmt</t>
  </si>
  <si>
    <t>FV O A</t>
  </si>
  <si>
    <t>FV A D</t>
  </si>
  <si>
    <t>FV LS EOP</t>
  </si>
  <si>
    <t>PV LS BOP</t>
  </si>
  <si>
    <t>PV LS EOP</t>
  </si>
  <si>
    <t>PV A D</t>
  </si>
  <si>
    <t>PV O A</t>
  </si>
  <si>
    <t>\</t>
  </si>
</sst>
</file>

<file path=xl/styles.xml><?xml version="1.0" encoding="utf-8"?>
<styleSheet xmlns="http://schemas.openxmlformats.org/spreadsheetml/2006/main">
  <numFmts count="6">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dd\-mmm\-yy;@"/>
  </numFmts>
  <fonts count="13">
    <font>
      <sz val="10"/>
      <name val="Arial"/>
    </font>
    <font>
      <sz val="10"/>
      <name val="Arial"/>
    </font>
    <font>
      <sz val="8"/>
      <name val="Arial"/>
    </font>
    <font>
      <sz val="12"/>
      <color indexed="12"/>
      <name val="Arial"/>
    </font>
    <font>
      <sz val="10"/>
      <name val="Myriad Web Pro"/>
    </font>
    <font>
      <i/>
      <sz val="10"/>
      <name val="Myriad Web Pro"/>
    </font>
    <font>
      <sz val="10"/>
      <name val="Myriad Web Pro"/>
    </font>
    <font>
      <b/>
      <sz val="10"/>
      <color indexed="9"/>
      <name val="Myriad Web Pro"/>
    </font>
    <font>
      <sz val="10"/>
      <color indexed="16"/>
      <name val="Myriad Web Pro"/>
    </font>
    <font>
      <sz val="10"/>
      <name val="Myriad Pro"/>
    </font>
    <font>
      <sz val="12"/>
      <name val="Myriad Pro"/>
    </font>
    <font>
      <b/>
      <sz val="10"/>
      <name val="Myriad Web Pro"/>
    </font>
    <font>
      <sz val="10"/>
      <name val="Arial"/>
    </font>
  </fonts>
  <fills count="15">
    <fill>
      <patternFill patternType="none"/>
    </fill>
    <fill>
      <patternFill patternType="gray125"/>
    </fill>
    <fill>
      <patternFill patternType="solid">
        <fgColor indexed="46"/>
        <bgColor indexed="64"/>
      </patternFill>
    </fill>
    <fill>
      <patternFill patternType="solid">
        <fgColor indexed="21"/>
        <bgColor indexed="64"/>
      </patternFill>
    </fill>
    <fill>
      <patternFill patternType="solid">
        <fgColor indexed="14"/>
        <bgColor indexed="64"/>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40"/>
        <bgColor indexed="64"/>
      </patternFill>
    </fill>
    <fill>
      <patternFill patternType="solid">
        <fgColor indexed="44"/>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indexed="31"/>
        <bgColor indexed="64"/>
      </patternFill>
    </fill>
    <fill>
      <patternFill patternType="solid">
        <fgColor indexed="26"/>
        <bgColor indexed="64"/>
      </patternFill>
    </fill>
  </fills>
  <borders count="10">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10"/>
      </left>
      <right style="thin">
        <color indexed="10"/>
      </right>
      <top style="thin">
        <color indexed="10"/>
      </top>
      <bottom style="thin">
        <color indexed="10"/>
      </bottom>
      <diagonal/>
    </border>
    <border>
      <left style="hair">
        <color indexed="64"/>
      </left>
      <right style="hair">
        <color indexed="64"/>
      </right>
      <top style="hair">
        <color indexed="64"/>
      </top>
      <bottom style="hair">
        <color indexed="64"/>
      </bottom>
      <diagonal/>
    </border>
    <border>
      <left style="thin">
        <color indexed="53"/>
      </left>
      <right style="thin">
        <color indexed="53"/>
      </right>
      <top style="thin">
        <color indexed="53"/>
      </top>
      <bottom style="thin">
        <color indexed="53"/>
      </bottom>
      <diagonal/>
    </border>
    <border>
      <left/>
      <right style="hair">
        <color indexed="53"/>
      </right>
      <top style="hair">
        <color indexed="53"/>
      </top>
      <bottom style="hair">
        <color indexed="53"/>
      </bottom>
      <diagonal/>
    </border>
    <border>
      <left/>
      <right style="thin">
        <color indexed="53"/>
      </right>
      <top/>
      <bottom style="thin">
        <color indexed="53"/>
      </bottom>
      <diagonal/>
    </border>
    <border>
      <left/>
      <right style="hair">
        <color indexed="53"/>
      </right>
      <top/>
      <bottom style="hair">
        <color indexed="53"/>
      </bottom>
      <diagonal/>
    </border>
    <border>
      <left style="thin">
        <color indexed="64"/>
      </left>
      <right style="thin">
        <color indexed="64"/>
      </right>
      <top style="thin">
        <color indexed="64"/>
      </top>
      <bottom style="thin">
        <color indexed="64"/>
      </bottom>
      <diagonal/>
    </border>
  </borders>
  <cellStyleXfs count="24">
    <xf numFmtId="0" fontId="0" fillId="0" borderId="0"/>
    <xf numFmtId="0" fontId="6" fillId="2" borderId="0" applyNumberFormat="0" applyBorder="0" applyAlignment="0"/>
    <xf numFmtId="0" fontId="4" fillId="3" borderId="0"/>
    <xf numFmtId="0" fontId="7" fillId="3" borderId="0">
      <alignment horizontal="center" vertical="center"/>
    </xf>
    <xf numFmtId="3" fontId="4" fillId="4" borderId="1">
      <alignment horizontal="right" vertical="center" wrapText="1"/>
    </xf>
    <xf numFmtId="0" fontId="8" fillId="4" borderId="2">
      <alignment horizontal="left" vertical="center" wrapText="1"/>
    </xf>
    <xf numFmtId="0" fontId="8" fillId="4" borderId="0">
      <alignment horizontal="left" vertical="center" wrapText="1" indent="1"/>
    </xf>
    <xf numFmtId="3" fontId="9" fillId="4" borderId="3" applyNumberFormat="0" applyFont="0" applyAlignment="0">
      <alignment horizontal="center" vertical="center" wrapText="1"/>
    </xf>
    <xf numFmtId="16" fontId="4" fillId="4" borderId="0">
      <alignment horizontal="center" vertical="center" wrapText="1"/>
    </xf>
    <xf numFmtId="0" fontId="5" fillId="4" borderId="4">
      <alignment horizontal="justify" vertical="center" wrapText="1"/>
    </xf>
    <xf numFmtId="0" fontId="3" fillId="5" borderId="0" applyFont="0" applyAlignment="0">
      <alignment horizontal="center" vertical="center" wrapText="1"/>
    </xf>
    <xf numFmtId="0" fontId="7" fillId="5" borderId="3" applyAlignment="0">
      <alignment horizontal="center" vertical="center" wrapText="1"/>
    </xf>
    <xf numFmtId="164" fontId="10" fillId="6" borderId="5" applyNumberFormat="0" applyFont="0" applyFill="0" applyAlignment="0">
      <alignment horizontal="left" vertical="center" wrapText="1"/>
    </xf>
    <xf numFmtId="164" fontId="4" fillId="0" borderId="5" applyNumberFormat="0" applyFont="0" applyFill="0" applyAlignment="0">
      <alignment horizontal="center" vertical="center" wrapText="1"/>
    </xf>
    <xf numFmtId="164" fontId="4" fillId="7" borderId="6" applyNumberFormat="0" applyBorder="0" applyAlignment="0">
      <alignment horizontal="left" vertical="center" wrapText="1"/>
    </xf>
    <xf numFmtId="0" fontId="7" fillId="8" borderId="7" applyAlignment="0">
      <alignment vertical="center"/>
    </xf>
    <xf numFmtId="0" fontId="1" fillId="8" borderId="0">
      <alignment vertical="center"/>
    </xf>
    <xf numFmtId="164" fontId="4" fillId="6" borderId="8" applyNumberFormat="0" applyBorder="0" applyAlignment="0">
      <alignment horizontal="left" vertical="center" wrapText="1"/>
    </xf>
    <xf numFmtId="0" fontId="4" fillId="4" borderId="0" applyFill="0">
      <alignment horizontal="justify" vertical="top" wrapText="1"/>
    </xf>
    <xf numFmtId="0" fontId="8" fillId="0" borderId="0">
      <alignment horizontal="justify" vertical="top" wrapText="1"/>
    </xf>
    <xf numFmtId="0" fontId="10" fillId="0" borderId="0">
      <alignment horizontal="left" vertical="center" wrapText="1"/>
    </xf>
    <xf numFmtId="0" fontId="4" fillId="9" borderId="0" applyNumberFormat="0" applyAlignment="0">
      <alignment vertical="center"/>
    </xf>
    <xf numFmtId="0" fontId="7" fillId="10" borderId="0" applyNumberFormat="0" applyAlignment="0"/>
    <xf numFmtId="44" fontId="12" fillId="0" borderId="0" applyFont="0" applyFill="0" applyBorder="0" applyAlignment="0" applyProtection="0"/>
  </cellStyleXfs>
  <cellXfs count="28">
    <xf numFmtId="0" fontId="0" fillId="0" borderId="0" xfId="0"/>
    <xf numFmtId="0" fontId="4" fillId="0" borderId="0" xfId="0" applyFont="1"/>
    <xf numFmtId="0" fontId="4" fillId="11" borderId="0" xfId="0" applyFont="1" applyFill="1"/>
    <xf numFmtId="0" fontId="4" fillId="11" borderId="0" xfId="0" applyFont="1" applyFill="1" applyAlignment="1">
      <alignment vertical="top"/>
    </xf>
    <xf numFmtId="0" fontId="4" fillId="11" borderId="0" xfId="0" applyFont="1" applyFill="1" applyAlignment="1">
      <alignment vertical="center"/>
    </xf>
    <xf numFmtId="0" fontId="4" fillId="0" borderId="0" xfId="0" applyFont="1" applyProtection="1">
      <protection hidden="1"/>
    </xf>
    <xf numFmtId="0" fontId="4" fillId="11" borderId="0" xfId="0" applyFont="1" applyFill="1" applyProtection="1"/>
    <xf numFmtId="0" fontId="4" fillId="0" borderId="0" xfId="0" applyFont="1" applyFill="1" applyProtection="1"/>
    <xf numFmtId="0" fontId="4" fillId="0" borderId="0" xfId="0" applyFont="1" applyProtection="1"/>
    <xf numFmtId="41" fontId="11" fillId="11" borderId="0" xfId="18" applyNumberFormat="1" applyFont="1" applyFill="1" applyBorder="1" applyAlignment="1" applyProtection="1">
      <alignment horizontal="left" vertical="center"/>
    </xf>
    <xf numFmtId="0" fontId="4" fillId="11" borderId="0" xfId="0" applyFont="1" applyFill="1" applyAlignment="1" applyProtection="1">
      <alignment vertical="top"/>
    </xf>
    <xf numFmtId="0" fontId="4" fillId="0" borderId="0" xfId="0" applyFont="1" applyFill="1" applyAlignment="1" applyProtection="1">
      <alignment vertical="top"/>
    </xf>
    <xf numFmtId="41" fontId="11" fillId="0" borderId="0" xfId="0" applyNumberFormat="1" applyFont="1" applyAlignment="1" applyProtection="1">
      <alignment horizontal="left" vertical="center"/>
    </xf>
    <xf numFmtId="41" fontId="11" fillId="0" borderId="0" xfId="0" applyNumberFormat="1" applyFont="1" applyAlignment="1" applyProtection="1">
      <alignment horizontal="left" vertical="center" indent="4"/>
    </xf>
    <xf numFmtId="0" fontId="4" fillId="0" borderId="0" xfId="0" applyFont="1" applyFill="1" applyAlignment="1" applyProtection="1">
      <alignment vertical="center"/>
    </xf>
    <xf numFmtId="41" fontId="11" fillId="12" borderId="0" xfId="0" applyNumberFormat="1" applyFont="1" applyFill="1" applyBorder="1" applyAlignment="1" applyProtection="1">
      <alignment horizontal="left" vertical="center" indent="1"/>
    </xf>
    <xf numFmtId="41" fontId="11" fillId="12" borderId="0" xfId="0" applyNumberFormat="1" applyFont="1" applyFill="1" applyBorder="1" applyAlignment="1" applyProtection="1">
      <alignment horizontal="left" vertical="center"/>
    </xf>
    <xf numFmtId="44" fontId="11" fillId="12" borderId="0" xfId="0" applyNumberFormat="1" applyFont="1" applyFill="1" applyBorder="1" applyAlignment="1" applyProtection="1">
      <alignment horizontal="left" vertical="center"/>
    </xf>
    <xf numFmtId="43" fontId="4" fillId="0" borderId="0" xfId="23" applyNumberFormat="1" applyFont="1" applyProtection="1"/>
    <xf numFmtId="8" fontId="0" fillId="0" borderId="0" xfId="0" applyNumberFormat="1"/>
    <xf numFmtId="1" fontId="11" fillId="11" borderId="9" xfId="18" applyNumberFormat="1" applyFont="1" applyFill="1" applyBorder="1" applyAlignment="1" applyProtection="1">
      <alignment horizontal="center" vertical="center"/>
      <protection locked="0"/>
    </xf>
    <xf numFmtId="9" fontId="11" fillId="0" borderId="9" xfId="0" applyNumberFormat="1" applyFont="1" applyBorder="1" applyAlignment="1" applyProtection="1">
      <alignment horizontal="center" vertical="center"/>
      <protection locked="0"/>
    </xf>
    <xf numFmtId="0" fontId="4" fillId="0" borderId="0" xfId="0" applyFont="1" applyFill="1" applyAlignment="1" applyProtection="1">
      <alignment horizontal="center"/>
    </xf>
    <xf numFmtId="10" fontId="11" fillId="0" borderId="0" xfId="0" applyNumberFormat="1" applyFont="1" applyAlignment="1" applyProtection="1">
      <alignment horizontal="left" vertical="center" indent="4"/>
    </xf>
    <xf numFmtId="9" fontId="11" fillId="11" borderId="9" xfId="18" applyNumberFormat="1" applyFont="1" applyFill="1" applyBorder="1" applyAlignment="1" applyProtection="1">
      <alignment horizontal="center" vertical="center"/>
      <protection locked="0"/>
    </xf>
    <xf numFmtId="1" fontId="0" fillId="0" borderId="0" xfId="0" applyNumberFormat="1"/>
    <xf numFmtId="0" fontId="11" fillId="13" borderId="0" xfId="18" applyFont="1" applyFill="1" applyAlignment="1" applyProtection="1">
      <alignment horizontal="center" vertical="center" wrapText="1"/>
    </xf>
    <xf numFmtId="41" fontId="11" fillId="14" borderId="0" xfId="0" applyNumberFormat="1" applyFont="1" applyFill="1" applyBorder="1" applyAlignment="1" applyProtection="1">
      <alignment horizontal="center" vertical="center"/>
    </xf>
  </cellXfs>
  <cellStyles count="24">
    <cellStyle name="bsbody" xfId="1"/>
    <cellStyle name="bsfoot" xfId="2"/>
    <cellStyle name="bshead" xfId="3"/>
    <cellStyle name="Currency" xfId="23" builtinId="4"/>
    <cellStyle name="GenJour#" xfId="4"/>
    <cellStyle name="GenJour1" xfId="5"/>
    <cellStyle name="GenJour2" xfId="6"/>
    <cellStyle name="GenJourBody" xfId="7"/>
    <cellStyle name="GenJourDate" xfId="8"/>
    <cellStyle name="GenJourDes" xfId="9"/>
    <cellStyle name="GenJourFoot" xfId="10"/>
    <cellStyle name="GenJourHead" xfId="11"/>
    <cellStyle name="LedgBody" xfId="12"/>
    <cellStyle name="ledgerwkbk" xfId="13"/>
    <cellStyle name="LedgGreen" xfId="14"/>
    <cellStyle name="LedgHead" xfId="15"/>
    <cellStyle name="LedgSide" xfId="16"/>
    <cellStyle name="LedgYellow" xfId="17"/>
    <cellStyle name="Normal" xfId="0" builtinId="0"/>
    <cellStyle name="POA" xfId="18"/>
    <cellStyle name="POAanswer" xfId="19"/>
    <cellStyle name="POAhead" xfId="20"/>
    <cellStyle name="trialbody" xfId="21"/>
    <cellStyle name="trialhead" xfId="22"/>
  </cellStyles>
  <dxfs count="1">
    <dxf>
      <fill>
        <patternFill>
          <bgColor theme="4" tint="0.79998168889431442"/>
        </patternFill>
      </fill>
    </dxf>
  </dxfs>
  <tableStyles count="1" defaultTableStyle="TableStyleMedium9">
    <tableStyle name="Table Style 1" pivot="0" count="1">
      <tableStyleElement type="firstRowStripe" dxfId="0"/>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F6F7F5"/>
      <rgbColor rgb="00FCF0E7"/>
      <rgbColor rgb="003366FF"/>
      <rgbColor rgb="0033CCCC"/>
      <rgbColor rgb="0099CC00"/>
      <rgbColor rgb="00AD4929"/>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FFFF99"/>
      <color rgb="FFAEF280"/>
      <color rgb="FFFF0000"/>
      <color rgb="FFFF6969"/>
      <color rgb="FF00FF64"/>
      <color rgb="FFFAA892"/>
      <color rgb="FFDCE6F1"/>
      <color rgb="FFE6F0FB"/>
      <color rgb="FFF97B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Q33"/>
  <sheetViews>
    <sheetView tabSelected="1" zoomScale="130" zoomScaleNormal="130" zoomScalePageLayoutView="130" workbookViewId="0">
      <selection activeCell="D3" sqref="D3"/>
    </sheetView>
  </sheetViews>
  <sheetFormatPr baseColWidth="10" defaultColWidth="0" defaultRowHeight="409.6" zeroHeight="1"/>
  <cols>
    <col min="1" max="1" width="11.1640625" style="1" customWidth="1"/>
    <col min="2" max="2" width="36.33203125" style="1" customWidth="1"/>
    <col min="3" max="4" width="14.5" style="1" customWidth="1"/>
    <col min="5" max="5" width="1.5" style="1" customWidth="1"/>
    <col min="6" max="7" width="4" style="1" hidden="1" customWidth="1"/>
    <col min="8" max="9" width="7.5" style="1" hidden="1" customWidth="1"/>
    <col min="10" max="10" width="8.83203125" style="1" hidden="1" customWidth="1"/>
    <col min="11" max="11" width="11.6640625" style="1" hidden="1" customWidth="1"/>
    <col min="12" max="13" width="8.83203125" style="1" hidden="1" customWidth="1"/>
    <col min="14" max="14" width="12" style="1" hidden="1" customWidth="1"/>
    <col min="15" max="17" width="0" style="1" hidden="1" customWidth="1"/>
    <col min="18" max="16384" width="8.83203125" style="1" hidden="1"/>
  </cols>
  <sheetData>
    <row r="1" spans="1:17" s="2" customFormat="1" ht="86.25" customHeight="1">
      <c r="A1" s="26" t="s">
        <v>4</v>
      </c>
      <c r="B1" s="26"/>
      <c r="C1" s="26"/>
      <c r="D1" s="26"/>
      <c r="E1" s="6"/>
      <c r="F1" s="7"/>
      <c r="G1" s="7"/>
      <c r="H1" s="7"/>
      <c r="I1" s="7"/>
      <c r="J1" s="7"/>
      <c r="K1" s="7"/>
      <c r="L1" s="6"/>
      <c r="M1" s="6"/>
      <c r="N1" s="6"/>
      <c r="O1" s="6"/>
      <c r="P1" s="6"/>
    </row>
    <row r="2" spans="1:17" ht="24" customHeight="1">
      <c r="A2" s="8"/>
      <c r="B2" s="8"/>
      <c r="C2" s="8"/>
      <c r="D2" s="8"/>
      <c r="E2" s="7"/>
      <c r="F2" s="7"/>
      <c r="G2" s="7"/>
      <c r="H2" s="7">
        <v>1</v>
      </c>
      <c r="I2" s="7">
        <f>H2/100</f>
        <v>0.01</v>
      </c>
      <c r="J2" s="7"/>
      <c r="K2"/>
      <c r="L2"/>
      <c r="M2"/>
      <c r="N2"/>
      <c r="O2"/>
      <c r="P2" t="s">
        <v>0</v>
      </c>
      <c r="Q2"/>
    </row>
    <row r="3" spans="1:17" s="3" customFormat="1" ht="24" customHeight="1">
      <c r="A3" s="9" t="s">
        <v>3</v>
      </c>
      <c r="B3" s="9"/>
      <c r="C3" s="9"/>
      <c r="D3" s="20">
        <v>5</v>
      </c>
      <c r="E3" s="10"/>
      <c r="F3" s="11"/>
      <c r="G3" s="11"/>
      <c r="H3" s="11">
        <v>2</v>
      </c>
      <c r="I3" s="7">
        <f t="shared" ref="I3:I13" si="0">H3/100</f>
        <v>0.02</v>
      </c>
      <c r="J3" s="11"/>
      <c r="K3"/>
      <c r="L3"/>
      <c r="M3"/>
      <c r="N3"/>
      <c r="O3"/>
      <c r="P3"/>
      <c r="Q3"/>
    </row>
    <row r="4" spans="1:17" ht="24" customHeight="1">
      <c r="A4" s="12" t="s">
        <v>2</v>
      </c>
      <c r="B4" s="12"/>
      <c r="C4" s="12"/>
      <c r="D4" s="21">
        <v>0.08</v>
      </c>
      <c r="E4" s="22"/>
      <c r="F4" s="7"/>
      <c r="G4" s="7"/>
      <c r="H4" s="7">
        <v>3</v>
      </c>
      <c r="I4" s="7">
        <f t="shared" si="0"/>
        <v>0.03</v>
      </c>
      <c r="J4" s="7"/>
      <c r="K4" t="s">
        <v>7</v>
      </c>
      <c r="L4">
        <f>D5/2</f>
        <v>0.04</v>
      </c>
      <c r="M4"/>
      <c r="N4"/>
      <c r="O4">
        <f>1+L4</f>
        <v>1.04</v>
      </c>
      <c r="P4"/>
      <c r="Q4"/>
    </row>
    <row r="5" spans="1:17" s="3" customFormat="1" ht="24" customHeight="1">
      <c r="A5" s="9" t="s">
        <v>1</v>
      </c>
      <c r="B5" s="9"/>
      <c r="C5" s="9"/>
      <c r="D5" s="24">
        <v>0.08</v>
      </c>
      <c r="E5" s="10"/>
      <c r="F5" s="11"/>
      <c r="G5" s="11"/>
      <c r="H5" s="11">
        <v>4</v>
      </c>
      <c r="I5" s="7">
        <f t="shared" si="0"/>
        <v>0.04</v>
      </c>
      <c r="J5" s="11"/>
      <c r="K5" t="s">
        <v>8</v>
      </c>
      <c r="L5" s="25">
        <f>D3*2</f>
        <v>10</v>
      </c>
      <c r="M5">
        <f>L5-1</f>
        <v>9</v>
      </c>
      <c r="N5" t="s">
        <v>9</v>
      </c>
      <c r="O5">
        <f>O4^L5</f>
        <v>1.4802442849183446</v>
      </c>
      <c r="P5">
        <f>(1+L4)^(L5-1)</f>
        <v>1.4233118124214852</v>
      </c>
      <c r="Q5"/>
    </row>
    <row r="6" spans="1:17" s="4" customFormat="1" ht="24" customHeight="1">
      <c r="A6" s="13" t="s">
        <v>0</v>
      </c>
      <c r="B6" s="13"/>
      <c r="C6" s="13"/>
      <c r="D6" s="23"/>
      <c r="E6" s="13"/>
      <c r="F6" s="14"/>
      <c r="G6" s="14"/>
      <c r="H6" s="14">
        <v>5</v>
      </c>
      <c r="I6" s="7">
        <f t="shared" si="0"/>
        <v>0.05</v>
      </c>
      <c r="J6" s="14"/>
      <c r="K6" t="s">
        <v>10</v>
      </c>
      <c r="L6">
        <v>1</v>
      </c>
      <c r="M6"/>
      <c r="N6"/>
      <c r="O6">
        <f>O5-1</f>
        <v>0.48024428491834459</v>
      </c>
      <c r="P6"/>
      <c r="Q6"/>
    </row>
    <row r="7" spans="1:17" s="5" customFormat="1" ht="24" customHeight="1">
      <c r="A7" s="27" t="s">
        <v>5</v>
      </c>
      <c r="B7" s="27"/>
      <c r="C7" s="27"/>
      <c r="D7" s="27"/>
      <c r="E7" s="7"/>
      <c r="F7" s="7"/>
      <c r="G7" s="7"/>
      <c r="H7" s="7">
        <v>6</v>
      </c>
      <c r="I7" s="7">
        <f t="shared" si="0"/>
        <v>0.06</v>
      </c>
      <c r="J7" s="8"/>
      <c r="K7"/>
      <c r="L7"/>
      <c r="M7"/>
      <c r="N7" t="s">
        <v>11</v>
      </c>
      <c r="O7">
        <f>O6/L4</f>
        <v>12.006107122958614</v>
      </c>
      <c r="P7"/>
      <c r="Q7"/>
    </row>
    <row r="8" spans="1:17" s="5" customFormat="1" ht="44.25" customHeight="1">
      <c r="A8" s="15" t="s">
        <v>6</v>
      </c>
      <c r="B8" s="16"/>
      <c r="C8" s="17"/>
      <c r="D8" s="17">
        <f>Q21</f>
        <v>1000</v>
      </c>
      <c r="E8" s="7"/>
      <c r="F8" s="7"/>
      <c r="G8" s="7"/>
      <c r="H8" s="7">
        <v>7</v>
      </c>
      <c r="I8" s="7">
        <f t="shared" si="0"/>
        <v>7.0000000000000007E-2</v>
      </c>
      <c r="J8" s="8"/>
      <c r="K8"/>
      <c r="L8"/>
      <c r="M8"/>
      <c r="N8"/>
      <c r="O8"/>
      <c r="P8"/>
      <c r="Q8"/>
    </row>
    <row r="9" spans="1:17" ht="33.75" customHeight="1">
      <c r="A9" s="8"/>
      <c r="B9" s="8"/>
      <c r="C9" s="8"/>
      <c r="D9" s="7"/>
      <c r="E9" s="7"/>
      <c r="F9" s="7"/>
      <c r="G9" s="7"/>
      <c r="H9" s="7">
        <v>8</v>
      </c>
      <c r="I9" s="7">
        <f t="shared" si="0"/>
        <v>0.08</v>
      </c>
      <c r="J9" s="8"/>
      <c r="K9"/>
      <c r="L9"/>
      <c r="M9"/>
      <c r="N9" t="s">
        <v>12</v>
      </c>
      <c r="O9">
        <f>O7-1+(1+L4)^L5</f>
        <v>12.486351407876958</v>
      </c>
      <c r="P9"/>
      <c r="Q9"/>
    </row>
    <row r="10" spans="1:17" ht="13" hidden="1">
      <c r="A10" s="8"/>
      <c r="B10" s="8" t="s">
        <v>18</v>
      </c>
      <c r="C10" s="8"/>
      <c r="D10" s="8"/>
      <c r="E10" s="8"/>
      <c r="F10" s="8"/>
      <c r="G10" s="8"/>
      <c r="H10" s="8">
        <v>9</v>
      </c>
      <c r="I10" s="7">
        <f t="shared" si="0"/>
        <v>0.09</v>
      </c>
      <c r="J10" s="8"/>
      <c r="K10"/>
      <c r="L10" s="19"/>
      <c r="M10"/>
      <c r="N10"/>
      <c r="O10"/>
      <c r="P10"/>
      <c r="Q10"/>
    </row>
    <row r="11" spans="1:17" ht="13" hidden="1">
      <c r="A11" s="8"/>
      <c r="B11" s="8"/>
      <c r="C11" s="8"/>
      <c r="D11" s="8"/>
      <c r="E11" s="8"/>
      <c r="F11" s="8"/>
      <c r="G11" s="8"/>
      <c r="H11" s="8">
        <v>10</v>
      </c>
      <c r="I11" s="7">
        <f t="shared" si="0"/>
        <v>0.1</v>
      </c>
      <c r="J11" s="8"/>
      <c r="K11"/>
      <c r="L11" s="19"/>
      <c r="M11"/>
      <c r="N11" t="s">
        <v>13</v>
      </c>
      <c r="O11">
        <f>((1+L4)^(L5-1))</f>
        <v>1.4233118124214852</v>
      </c>
      <c r="P11"/>
      <c r="Q11"/>
    </row>
    <row r="12" spans="1:17" ht="13" hidden="1">
      <c r="A12" s="8"/>
      <c r="B12" s="8"/>
      <c r="C12" s="8"/>
      <c r="D12" s="8"/>
      <c r="E12" s="8"/>
      <c r="F12" s="8"/>
      <c r="G12" s="8"/>
      <c r="H12" s="8">
        <v>11</v>
      </c>
      <c r="I12" s="7">
        <f t="shared" si="0"/>
        <v>0.11</v>
      </c>
      <c r="J12" s="8"/>
      <c r="K12"/>
      <c r="L12"/>
      <c r="M12"/>
      <c r="N12"/>
      <c r="O12"/>
      <c r="P12"/>
      <c r="Q12"/>
    </row>
    <row r="13" spans="1:17" ht="13" hidden="1">
      <c r="A13" s="8"/>
      <c r="B13" s="8"/>
      <c r="C13" s="8"/>
      <c r="D13" s="8"/>
      <c r="E13" s="8"/>
      <c r="F13" s="8"/>
      <c r="G13" s="8"/>
      <c r="H13" s="8">
        <v>12</v>
      </c>
      <c r="I13" s="7">
        <f t="shared" si="0"/>
        <v>0.12</v>
      </c>
      <c r="J13" s="8"/>
      <c r="K13"/>
      <c r="L13"/>
      <c r="M13"/>
      <c r="N13" t="s">
        <v>14</v>
      </c>
      <c r="O13">
        <f>1/P5</f>
        <v>0.70258673557883045</v>
      </c>
      <c r="P13"/>
      <c r="Q13"/>
    </row>
    <row r="14" spans="1:17" ht="13" hidden="1">
      <c r="A14" s="8"/>
      <c r="B14" s="8"/>
      <c r="C14" s="8"/>
      <c r="D14" s="8"/>
      <c r="E14" s="8"/>
      <c r="F14" s="8"/>
      <c r="G14" s="8"/>
      <c r="H14" s="8">
        <v>15</v>
      </c>
      <c r="I14" s="8"/>
      <c r="J14" s="8"/>
      <c r="K14"/>
      <c r="L14"/>
      <c r="M14"/>
      <c r="N14"/>
      <c r="O14"/>
      <c r="P14"/>
      <c r="Q14"/>
    </row>
    <row r="15" spans="1:17" ht="13" hidden="1">
      <c r="A15" s="8"/>
      <c r="B15" s="8"/>
      <c r="C15" s="8"/>
      <c r="D15" s="8"/>
      <c r="E15" s="8"/>
      <c r="F15" s="8"/>
      <c r="G15" s="8"/>
      <c r="H15" s="8">
        <v>20</v>
      </c>
      <c r="I15" s="8"/>
      <c r="J15" s="8"/>
      <c r="K15"/>
      <c r="L15"/>
      <c r="M15"/>
      <c r="N15" t="s">
        <v>15</v>
      </c>
      <c r="O15">
        <f>1/O5</f>
        <v>0.67556416882579851</v>
      </c>
      <c r="P15"/>
      <c r="Q15">
        <f>O15*1000</f>
        <v>675.56416882579856</v>
      </c>
    </row>
    <row r="16" spans="1:17" ht="13" hidden="1">
      <c r="A16" s="8"/>
      <c r="B16" s="8"/>
      <c r="C16" s="8"/>
      <c r="D16" s="8"/>
      <c r="E16" s="8"/>
      <c r="F16" s="8"/>
      <c r="G16" s="8"/>
      <c r="H16" s="8">
        <v>25</v>
      </c>
      <c r="I16" s="8"/>
      <c r="J16" s="8"/>
      <c r="K16"/>
      <c r="L16"/>
      <c r="M16"/>
      <c r="N16"/>
      <c r="O16"/>
      <c r="P16"/>
      <c r="Q16"/>
    </row>
    <row r="17" spans="1:17" ht="13" hidden="1">
      <c r="A17" s="8"/>
      <c r="B17" s="8"/>
      <c r="C17" s="8"/>
      <c r="D17" s="8"/>
      <c r="E17" s="8"/>
      <c r="F17" s="8"/>
      <c r="G17" s="8"/>
      <c r="H17" s="8">
        <v>30</v>
      </c>
      <c r="I17" s="8"/>
      <c r="J17" s="8"/>
      <c r="K17"/>
      <c r="L17" s="19"/>
      <c r="M17"/>
      <c r="N17" t="s">
        <v>16</v>
      </c>
      <c r="O17">
        <f>1+((1-O13)/L4)</f>
        <v>8.4353316105292393</v>
      </c>
      <c r="P17"/>
      <c r="Q17"/>
    </row>
    <row r="18" spans="1:17" ht="13" hidden="1">
      <c r="A18" s="8"/>
      <c r="B18" s="8"/>
      <c r="C18" s="8"/>
      <c r="D18" s="8"/>
      <c r="E18" s="8"/>
      <c r="F18" s="8"/>
      <c r="G18" s="8"/>
      <c r="H18" s="8"/>
      <c r="I18" s="8"/>
      <c r="J18" s="8"/>
      <c r="K18"/>
      <c r="L18"/>
      <c r="M18"/>
      <c r="N18"/>
      <c r="O18"/>
      <c r="P18"/>
      <c r="Q18"/>
    </row>
    <row r="19" spans="1:17" ht="13" hidden="1">
      <c r="A19" s="8"/>
      <c r="B19" s="8"/>
      <c r="C19" s="8"/>
      <c r="D19" s="8"/>
      <c r="E19" s="8"/>
      <c r="F19" s="8"/>
      <c r="G19" s="8"/>
      <c r="H19" s="8"/>
      <c r="I19" s="8"/>
      <c r="J19" s="8"/>
      <c r="K19"/>
      <c r="L19" s="19"/>
      <c r="M19"/>
      <c r="N19" t="s">
        <v>17</v>
      </c>
      <c r="O19">
        <f>(1-(O15))/L4</f>
        <v>8.1108957793550367</v>
      </c>
      <c r="P19"/>
      <c r="Q19">
        <f>O19*1000*0.5*D4</f>
        <v>324.4358311742015</v>
      </c>
    </row>
    <row r="20" spans="1:17" ht="13" hidden="1">
      <c r="A20" s="8"/>
      <c r="B20" s="8"/>
      <c r="C20" s="8"/>
      <c r="D20" s="8"/>
      <c r="E20" s="8"/>
      <c r="F20" s="8"/>
      <c r="G20" s="8"/>
      <c r="H20" s="8"/>
      <c r="I20" s="8"/>
      <c r="J20" s="8"/>
      <c r="K20"/>
      <c r="L20"/>
      <c r="M20"/>
      <c r="N20"/>
      <c r="O20"/>
      <c r="P20"/>
      <c r="Q20"/>
    </row>
    <row r="21" spans="1:17" ht="13" hidden="1">
      <c r="A21" s="8"/>
      <c r="B21" s="8"/>
      <c r="C21" s="8"/>
      <c r="D21" s="8"/>
      <c r="E21" s="8"/>
      <c r="F21" s="8"/>
      <c r="G21" s="8"/>
      <c r="H21" s="8"/>
      <c r="I21" s="8"/>
      <c r="J21" s="8"/>
      <c r="K21"/>
      <c r="L21"/>
      <c r="M21"/>
      <c r="N21"/>
      <c r="O21"/>
      <c r="P21"/>
      <c r="Q21">
        <f>SUM(Q15:Q19)</f>
        <v>1000</v>
      </c>
    </row>
    <row r="22" spans="1:17" ht="13" hidden="1">
      <c r="A22" s="8"/>
      <c r="B22" s="8"/>
      <c r="C22" s="8"/>
      <c r="D22" s="8"/>
      <c r="E22" s="8"/>
      <c r="F22" s="8"/>
      <c r="G22" s="8"/>
      <c r="H22" s="8"/>
      <c r="I22" s="8"/>
      <c r="J22" s="8"/>
      <c r="K22" s="18"/>
      <c r="L22" s="8"/>
      <c r="M22" s="8"/>
      <c r="N22" s="8"/>
      <c r="O22" s="8"/>
      <c r="P22" s="8"/>
    </row>
    <row r="23" spans="1:17" ht="13" hidden="1">
      <c r="A23" s="8"/>
      <c r="B23" s="8"/>
      <c r="C23" s="8"/>
      <c r="D23" s="8"/>
      <c r="E23" s="8"/>
      <c r="F23" s="8"/>
      <c r="G23" s="8"/>
      <c r="H23" s="8"/>
      <c r="I23" s="8"/>
      <c r="J23" s="8"/>
      <c r="K23" s="18"/>
      <c r="L23" s="8"/>
      <c r="M23" s="8"/>
      <c r="N23" s="8"/>
      <c r="O23" s="8"/>
      <c r="P23" s="8"/>
    </row>
    <row r="24" spans="1:17" ht="13" hidden="1">
      <c r="A24" s="8"/>
      <c r="B24" s="8"/>
      <c r="C24" s="8"/>
      <c r="D24" s="8"/>
      <c r="E24" s="8"/>
      <c r="F24" s="8"/>
      <c r="G24" s="8"/>
      <c r="H24" s="8"/>
      <c r="I24" s="8"/>
      <c r="J24" s="8"/>
      <c r="K24" s="8"/>
      <c r="L24" s="8"/>
      <c r="M24" s="8"/>
      <c r="N24" s="8"/>
      <c r="O24" s="8"/>
      <c r="P24" s="8"/>
    </row>
    <row r="25" spans="1:17" ht="13" hidden="1">
      <c r="A25" s="8"/>
      <c r="B25" s="8"/>
      <c r="C25" s="8"/>
      <c r="D25" s="8"/>
      <c r="E25" s="8"/>
      <c r="F25" s="8"/>
      <c r="G25" s="8"/>
      <c r="H25" s="8"/>
      <c r="I25" s="8"/>
      <c r="J25" s="8"/>
      <c r="K25" s="8"/>
      <c r="L25" s="8"/>
      <c r="M25" s="8"/>
      <c r="N25" s="8"/>
      <c r="O25" s="8"/>
      <c r="P25" s="8"/>
    </row>
    <row r="26" spans="1:17" ht="13" hidden="1">
      <c r="A26" s="8"/>
      <c r="B26" s="8"/>
      <c r="C26" s="8"/>
      <c r="D26" s="8"/>
      <c r="E26" s="8"/>
      <c r="F26" s="8"/>
      <c r="G26" s="8"/>
      <c r="H26" s="8"/>
      <c r="I26" s="8"/>
      <c r="J26" s="8"/>
      <c r="K26" s="8"/>
      <c r="L26" s="8"/>
      <c r="M26" s="8"/>
      <c r="N26" s="8"/>
      <c r="O26" s="8"/>
      <c r="P26" s="8"/>
    </row>
    <row r="27" spans="1:17" ht="13" hidden="1">
      <c r="A27" s="8"/>
      <c r="B27" s="8"/>
      <c r="C27" s="8"/>
      <c r="D27" s="8"/>
      <c r="E27" s="8"/>
      <c r="F27" s="8"/>
      <c r="G27" s="8"/>
      <c r="H27" s="8"/>
      <c r="I27" s="8"/>
      <c r="J27" s="8"/>
      <c r="K27" s="8"/>
      <c r="L27" s="8"/>
      <c r="M27" s="8"/>
      <c r="N27" s="8"/>
      <c r="O27" s="8"/>
      <c r="P27" s="8"/>
    </row>
    <row r="28" spans="1:17" ht="13" hidden="1">
      <c r="A28" s="8"/>
      <c r="B28" s="8"/>
      <c r="C28" s="8"/>
      <c r="D28" s="8"/>
      <c r="E28" s="8"/>
      <c r="F28" s="8"/>
      <c r="G28" s="8"/>
      <c r="H28" s="8"/>
      <c r="I28" s="8"/>
      <c r="J28" s="8"/>
      <c r="K28" s="8"/>
      <c r="L28" s="8"/>
      <c r="M28" s="8"/>
      <c r="N28" s="8"/>
      <c r="O28" s="8"/>
      <c r="P28" s="8"/>
    </row>
    <row r="29" spans="1:17" ht="13" hidden="1">
      <c r="A29" s="8"/>
      <c r="B29" s="8"/>
      <c r="C29" s="8"/>
      <c r="D29" s="8"/>
      <c r="E29" s="8"/>
      <c r="F29" s="8"/>
      <c r="G29" s="8"/>
      <c r="H29" s="8"/>
      <c r="I29" s="8"/>
      <c r="J29" s="8"/>
      <c r="K29" s="8"/>
      <c r="L29" s="8"/>
      <c r="M29" s="8"/>
      <c r="N29" s="8"/>
      <c r="O29" s="8"/>
      <c r="P29" s="8"/>
    </row>
    <row r="30" spans="1:17" ht="13" hidden="1"/>
    <row r="31" spans="1:17" ht="13" hidden="1"/>
    <row r="32" spans="1:17" ht="13" hidden="1"/>
    <row r="33" ht="13" hidden="1"/>
  </sheetData>
  <sheetProtection algorithmName="SHA-512" hashValue="QjGWteDz11Q8hUpHZZlQ6iitSVEisLxl4w6UseuRW+m2V9dxEymQrBNWV0hhf2FnoCh14J9eFQhojfB1A3X9CH==" saltValue="NtuldBQ15iUqEOY/+tiZzt==" spinCount="100000" sheet="1" objects="1" scenarios="1"/>
  <mergeCells count="2">
    <mergeCell ref="A1:D1"/>
    <mergeCell ref="A7:D7"/>
  </mergeCells>
  <phoneticPr fontId="2" type="noConversion"/>
  <dataValidations count="3">
    <dataValidation type="list" allowBlank="1" showInputMessage="1" showErrorMessage="1" sqref="D3">
      <formula1>$H$1:$H$17</formula1>
    </dataValidation>
    <dataValidation type="list" allowBlank="1" showInputMessage="1" showErrorMessage="1" sqref="D5">
      <formula1>$I$1:$I$13</formula1>
    </dataValidation>
    <dataValidation type="list" allowBlank="1" showInputMessage="1" showErrorMessage="1" sqref="D4">
      <formula1>$I$1:$I$13</formula1>
    </dataValidation>
  </dataValidations>
  <pageMargins left="0.75" right="0.75" top="1.75" bottom="1" header="0.75" footer="0.5"/>
  <headerFooter alignWithMargins="0">
    <oddHeader>&amp;R&amp;"Myriad Web Pro,Bold"&amp;20I-17.03</oddHeader>
  </headerFooter>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Problem</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Larry Walther</dc:creator>
  <cp:keywords/>
  <dc:description/>
  <cp:lastModifiedBy>Marnie Magee</cp:lastModifiedBy>
  <cp:revision/>
  <dcterms:created xsi:type="dcterms:W3CDTF">2007-01-29T16:43:50Z</dcterms:created>
  <dcterms:modified xsi:type="dcterms:W3CDTF">2015-05-21T20:39:09Z</dcterms:modified>
</cp:coreProperties>
</file>