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620" windowHeight="21380"/>
  </bookViews>
  <sheets>
    <sheet name="Problem" sheetId="19" r:id="rId1"/>
  </sheets>
  <definedNames>
    <definedName name="account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E15" i="19"/>
  <c r="C30"/>
  <c r="C14"/>
  <c r="O13"/>
  <c r="O12"/>
  <c r="O11"/>
  <c r="O10"/>
  <c r="O9"/>
  <c r="O7"/>
  <c r="O6"/>
  <c r="O5"/>
  <c r="O4"/>
  <c r="O3"/>
  <c r="O8"/>
  <c r="O2"/>
  <c r="N3"/>
  <c r="N4"/>
  <c r="N5"/>
  <c r="N6"/>
  <c r="N7"/>
  <c r="N8"/>
  <c r="N9"/>
  <c r="N10"/>
  <c r="N11"/>
  <c r="N12"/>
  <c r="N13"/>
  <c r="N2"/>
  <c r="H3"/>
  <c r="N14"/>
  <c r="A14"/>
  <c r="S1"/>
  <c r="O14"/>
  <c r="H5"/>
  <c r="H4"/>
  <c r="A28"/>
  <c r="A21"/>
  <c r="C21"/>
  <c r="C28"/>
  <c r="E22"/>
  <c r="C29"/>
  <c r="E31"/>
</calcChain>
</file>

<file path=xl/sharedStrings.xml><?xml version="1.0" encoding="utf-8"?>
<sst xmlns="http://schemas.openxmlformats.org/spreadsheetml/2006/main" count="64" uniqueCount="32">
  <si>
    <t>GENERAL JOURNAL</t>
  </si>
  <si>
    <t>Date</t>
  </si>
  <si>
    <t>Accounts</t>
  </si>
  <si>
    <t>Debit</t>
  </si>
  <si>
    <t xml:space="preserve"> </t>
  </si>
  <si>
    <t>Credit</t>
  </si>
  <si>
    <t>Cash</t>
  </si>
  <si>
    <t>Borrowed cash in exchange for note payable</t>
  </si>
  <si>
    <t>Note Payable</t>
  </si>
  <si>
    <t>Interest Expense</t>
  </si>
  <si>
    <t>Interest Payable</t>
  </si>
  <si>
    <t>Accrued interest at year end</t>
  </si>
  <si>
    <t>Repaid note and interest at maturity</t>
  </si>
  <si>
    <t>Enter the amount of the original borrowing?  &gt;&gt;&gt;&gt;</t>
  </si>
  <si>
    <t xml:space="preserve">Select the annual interest rate on the loan   &gt;&gt;&gt;&gt; </t>
  </si>
  <si>
    <t>Select the month in which the loan was originated  &gt;&gt;&gt;&gt;</t>
  </si>
  <si>
    <t xml:space="preserve">Select the duration of the loan in months   &gt;&gt;&gt;&gt; </t>
  </si>
  <si>
    <t>January</t>
  </si>
  <si>
    <t>February</t>
  </si>
  <si>
    <t>March</t>
  </si>
  <si>
    <t>April</t>
  </si>
  <si>
    <t>May</t>
  </si>
  <si>
    <t>June</t>
  </si>
  <si>
    <t>July</t>
  </si>
  <si>
    <t>August</t>
  </si>
  <si>
    <t>September</t>
  </si>
  <si>
    <t>October</t>
  </si>
  <si>
    <t>November</t>
  </si>
  <si>
    <t>December</t>
  </si>
  <si>
    <t>mature month</t>
  </si>
  <si>
    <t>Click in the first boxed area below and enter the amount of a short-term borrowing.  Then use the pick lists associated with the following boxed areas to select the interest rate, month of loan origination (assumes the loan was taken out on the first day of the indicated month), and the loan duration.  
The appropriate journal entries will be automatically generated.</t>
  </si>
  <si>
    <t>YEAR-END ADJUSTING ENTRY (if necessary)</t>
  </si>
</sst>
</file>

<file path=xl/styles.xml><?xml version="1.0" encoding="utf-8"?>
<styleSheet xmlns="http://schemas.openxmlformats.org/spreadsheetml/2006/main">
  <numFmts count="6">
    <numFmt numFmtId="41" formatCode="_(* #,##0_);_(* \(#,##0\);_(* &quot;-&quot;_);_(@_)"/>
    <numFmt numFmtId="44" formatCode="_(&quot;$&quot;* #,##0.00_);_(&quot;$&quot;* \(#,##0.00\);_(&quot;$&quot;* &quot;-&quot;??_);_(@_)"/>
    <numFmt numFmtId="164" formatCode="[$-409]dd\-mmm\-yy;@"/>
    <numFmt numFmtId="165" formatCode="m/d;@"/>
    <numFmt numFmtId="166" formatCode="_(&quot;$&quot;* #,##0_);_(&quot;$&quot;* \(#,##0\);_(&quot;$&quot;* &quot;-&quot;??_);_(@_)"/>
    <numFmt numFmtId="167" formatCode="_(* #,##0_);_(* \(#,##0\);_(* &quot;-&quot;??_);_(@_)"/>
  </numFmts>
  <fonts count="15">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i/>
      <sz val="10"/>
      <name val="Myriad Web Pro"/>
    </font>
    <font>
      <sz val="10"/>
      <name val="Arial"/>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31"/>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4" fillId="0" borderId="0" applyFont="0" applyFill="0" applyBorder="0" applyAlignment="0" applyProtection="0"/>
  </cellStyleXfs>
  <cellXfs count="39">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1" fontId="11" fillId="0" borderId="0" xfId="0" applyNumberFormat="1" applyFont="1" applyAlignment="1" applyProtection="1">
      <alignment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41" fontId="11" fillId="11" borderId="0" xfId="18" applyNumberFormat="1" applyFont="1" applyFill="1" applyBorder="1" applyAlignment="1" applyProtection="1">
      <alignment horizontal="center" vertical="center"/>
      <protection hidden="1"/>
    </xf>
    <xf numFmtId="165" fontId="11" fillId="0" borderId="11"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1" fillId="11" borderId="0" xfId="0" applyFont="1" applyFill="1" applyAlignment="1" applyProtection="1">
      <alignment horizontal="left" vertical="center"/>
      <protection hidden="1"/>
    </xf>
    <xf numFmtId="41" fontId="11" fillId="11" borderId="10" xfId="18" applyNumberFormat="1" applyFont="1" applyFill="1" applyBorder="1" applyAlignment="1" applyProtection="1">
      <alignment horizontal="center" vertical="center"/>
      <protection locked="0" hidden="1"/>
    </xf>
    <xf numFmtId="0" fontId="13" fillId="0" borderId="0" xfId="0" applyFont="1" applyBorder="1" applyAlignment="1" applyProtection="1">
      <alignment horizontal="left" vertical="center"/>
      <protection hidden="1"/>
    </xf>
    <xf numFmtId="0" fontId="12" fillId="11" borderId="12" xfId="0" applyFont="1" applyFill="1" applyBorder="1" applyAlignment="1" applyProtection="1">
      <alignment horizontal="center" vertical="center" wrapText="1"/>
      <protection hidden="1"/>
    </xf>
    <xf numFmtId="165" fontId="11" fillId="0" borderId="0" xfId="0" applyNumberFormat="1" applyFont="1" applyBorder="1" applyAlignment="1" applyProtection="1">
      <alignment horizontal="center" vertical="center"/>
      <protection hidden="1"/>
    </xf>
    <xf numFmtId="9" fontId="11" fillId="11" borderId="10" xfId="18" applyNumberFormat="1" applyFont="1" applyFill="1" applyBorder="1" applyAlignment="1" applyProtection="1">
      <alignment horizontal="center" vertical="center"/>
      <protection locked="0" hidden="1"/>
    </xf>
    <xf numFmtId="9" fontId="4" fillId="0" borderId="0" xfId="0" applyNumberFormat="1" applyFont="1" applyProtection="1">
      <protection hidden="1"/>
    </xf>
    <xf numFmtId="166" fontId="11" fillId="11" borderId="10" xfId="23" applyNumberFormat="1" applyFont="1" applyFill="1" applyBorder="1" applyAlignment="1" applyProtection="1">
      <alignment horizontal="center" vertical="center"/>
      <protection locked="0" hidden="1"/>
    </xf>
    <xf numFmtId="41" fontId="4" fillId="0" borderId="0" xfId="0" applyNumberFormat="1" applyFont="1"/>
    <xf numFmtId="0" fontId="4" fillId="12" borderId="0" xfId="0" applyFont="1" applyFill="1"/>
    <xf numFmtId="167" fontId="4" fillId="0" borderId="0" xfId="0" applyNumberFormat="1" applyFont="1" applyProtection="1">
      <protection hidden="1"/>
    </xf>
    <xf numFmtId="0" fontId="11" fillId="0" borderId="11" xfId="0" applyNumberFormat="1" applyFont="1" applyBorder="1" applyAlignment="1" applyProtection="1">
      <alignment horizontal="center" vertical="center"/>
      <protection hidden="1"/>
    </xf>
    <xf numFmtId="41" fontId="4" fillId="0" borderId="0" xfId="0" applyNumberFormat="1" applyFont="1" applyFill="1"/>
    <xf numFmtId="41" fontId="11" fillId="0" borderId="11" xfId="0" applyNumberFormat="1" applyFont="1" applyBorder="1" applyAlignment="1" applyProtection="1">
      <alignment horizontal="center" vertical="center"/>
      <protection hidden="1"/>
    </xf>
    <xf numFmtId="0" fontId="11" fillId="0" borderId="11" xfId="0" applyFont="1" applyBorder="1" applyAlignment="1" applyProtection="1">
      <alignment horizontal="left" vertical="center"/>
      <protection hidden="1"/>
    </xf>
    <xf numFmtId="0" fontId="11" fillId="11" borderId="0" xfId="0" applyFont="1" applyFill="1" applyBorder="1" applyAlignment="1" applyProtection="1">
      <alignment horizontal="left" vertical="center" indent="3"/>
      <protection hidden="1"/>
    </xf>
    <xf numFmtId="0" fontId="11" fillId="11" borderId="0" xfId="0" applyFont="1" applyFill="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2" fillId="13" borderId="9" xfId="0" applyFont="1" applyFill="1" applyBorder="1" applyAlignment="1" applyProtection="1">
      <alignment horizontal="left" vertical="center" wrapText="1"/>
      <protection hidden="1"/>
    </xf>
    <xf numFmtId="0" fontId="12" fillId="13" borderId="0" xfId="18" applyFont="1" applyFill="1" applyAlignment="1" applyProtection="1">
      <alignment horizontal="center" vertical="center" wrapText="1"/>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71"/>
  <sheetViews>
    <sheetView tabSelected="1" zoomScale="110" zoomScaleNormal="110" zoomScalePageLayoutView="110" workbookViewId="0">
      <selection activeCell="E3" sqref="E3"/>
    </sheetView>
  </sheetViews>
  <sheetFormatPr baseColWidth="10" defaultColWidth="0" defaultRowHeight="42.75" customHeight="1"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hidden="1"/>
    <col min="8" max="8" width="41.5" style="1" hidden="1"/>
    <col min="9" max="9" width="17" style="1" hidden="1"/>
    <col min="10" max="16383" width="8.83203125" style="1" hidden="1"/>
    <col min="16384" max="16384" width="3.1640625" style="1" hidden="1"/>
  </cols>
  <sheetData>
    <row r="1" spans="1:41" s="2" customFormat="1" ht="129" customHeight="1">
      <c r="A1" s="38" t="s">
        <v>30</v>
      </c>
      <c r="B1" s="38"/>
      <c r="C1" s="38"/>
      <c r="D1" s="38"/>
      <c r="E1" s="38"/>
      <c r="F1" s="12"/>
      <c r="G1" s="7"/>
      <c r="H1" s="7"/>
      <c r="I1" s="25">
        <v>0</v>
      </c>
      <c r="J1" s="7"/>
      <c r="K1" s="7" t="s">
        <v>4</v>
      </c>
      <c r="L1" s="7"/>
      <c r="M1" s="5"/>
      <c r="N1" s="5"/>
      <c r="O1" s="5"/>
      <c r="P1" s="5"/>
      <c r="Q1" s="5" t="s">
        <v>29</v>
      </c>
      <c r="R1" s="5"/>
      <c r="S1" s="31">
        <f>(12-N14)+E9</f>
        <v>12</v>
      </c>
      <c r="T1" s="5"/>
      <c r="U1" s="5"/>
      <c r="V1" s="5"/>
      <c r="W1" s="5"/>
      <c r="X1" s="5"/>
      <c r="Y1" s="5"/>
      <c r="Z1" s="5"/>
      <c r="AA1" s="5"/>
      <c r="AB1" s="5"/>
      <c r="AC1" s="5"/>
      <c r="AD1" s="5"/>
      <c r="AE1" s="5"/>
      <c r="AF1" s="5"/>
      <c r="AG1" s="5"/>
      <c r="AH1" s="5"/>
      <c r="AI1" s="5"/>
      <c r="AJ1" s="5"/>
      <c r="AK1" s="5"/>
      <c r="AL1" s="5"/>
      <c r="AM1" s="5"/>
      <c r="AN1" s="5"/>
      <c r="AO1" s="5"/>
    </row>
    <row r="2" spans="1:41" ht="24" customHeight="1">
      <c r="A2" s="4"/>
      <c r="B2" s="4"/>
      <c r="C2" s="4"/>
      <c r="D2" s="4"/>
      <c r="E2" s="4"/>
      <c r="F2" s="4"/>
      <c r="G2" s="4"/>
      <c r="H2" s="4"/>
      <c r="I2" s="25">
        <v>0.02</v>
      </c>
      <c r="J2" s="4"/>
      <c r="K2" s="4" t="s">
        <v>17</v>
      </c>
      <c r="L2" s="4">
        <v>1</v>
      </c>
      <c r="N2" s="1">
        <f>IF($E$7="January",12,0)</f>
        <v>0</v>
      </c>
      <c r="O2" s="1">
        <f>IF($E$7="January",0,0)</f>
        <v>0</v>
      </c>
    </row>
    <row r="3" spans="1:41" ht="24" customHeight="1">
      <c r="A3" s="19" t="s">
        <v>13</v>
      </c>
      <c r="B3" s="19"/>
      <c r="C3" s="19"/>
      <c r="D3" s="19"/>
      <c r="E3" s="26">
        <v>0</v>
      </c>
      <c r="F3" s="12"/>
      <c r="G3" s="4"/>
      <c r="H3" s="29">
        <f>E3*E5*(E9/12)</f>
        <v>0</v>
      </c>
      <c r="I3" s="25">
        <v>0.03</v>
      </c>
      <c r="J3" s="4"/>
      <c r="K3" s="4" t="s">
        <v>18</v>
      </c>
      <c r="L3" s="4">
        <v>2</v>
      </c>
      <c r="N3" s="1">
        <f>IF($E$7="February",11,0)</f>
        <v>0</v>
      </c>
      <c r="O3" s="1">
        <f>IF($E$7="February",1,0)</f>
        <v>0</v>
      </c>
    </row>
    <row r="4" spans="1:41" ht="24" customHeight="1">
      <c r="A4" s="4"/>
      <c r="B4" s="4"/>
      <c r="C4" s="4"/>
      <c r="D4" s="4"/>
      <c r="E4" s="4"/>
      <c r="F4" s="4"/>
      <c r="G4" s="4"/>
      <c r="H4" s="29" t="e">
        <f>H3*(N14/E9)</f>
        <v>#DIV/0!</v>
      </c>
      <c r="I4" s="25">
        <v>0.04</v>
      </c>
      <c r="J4" s="4"/>
      <c r="K4" s="4" t="s">
        <v>19</v>
      </c>
      <c r="L4" s="4">
        <v>3</v>
      </c>
      <c r="N4" s="1">
        <f>IF($E$7="March",10,0)</f>
        <v>0</v>
      </c>
      <c r="O4" s="1">
        <f>IF($E$7="March",2,0)</f>
        <v>0</v>
      </c>
    </row>
    <row r="5" spans="1:41" ht="24" customHeight="1">
      <c r="A5" s="19" t="s">
        <v>14</v>
      </c>
      <c r="B5" s="19"/>
      <c r="C5" s="19"/>
      <c r="D5" s="19"/>
      <c r="E5" s="24">
        <v>0</v>
      </c>
      <c r="F5" s="12"/>
      <c r="G5" s="4"/>
      <c r="H5" s="29" t="e">
        <f>H3*P14/E9</f>
        <v>#DIV/0!</v>
      </c>
      <c r="I5" s="25">
        <v>0.05</v>
      </c>
      <c r="J5" s="4"/>
      <c r="K5" s="4" t="s">
        <v>20</v>
      </c>
      <c r="L5" s="4">
        <v>4</v>
      </c>
      <c r="N5" s="1">
        <f>IF($E$7="April",9,0)</f>
        <v>0</v>
      </c>
      <c r="O5" s="1">
        <f>IF($E$7="April",3,0)</f>
        <v>0</v>
      </c>
    </row>
    <row r="6" spans="1:41" ht="24" customHeight="1">
      <c r="A6" s="4"/>
      <c r="B6" s="4"/>
      <c r="C6" s="4"/>
      <c r="D6" s="4"/>
      <c r="E6" s="4"/>
      <c r="F6" s="4"/>
      <c r="G6" s="4"/>
      <c r="H6" s="4"/>
      <c r="I6" s="25">
        <v>0.06</v>
      </c>
      <c r="J6" s="4"/>
      <c r="K6" s="4" t="s">
        <v>21</v>
      </c>
      <c r="L6" s="4">
        <v>5</v>
      </c>
      <c r="N6" s="1">
        <f>IF($E$7="May",8,0)</f>
        <v>0</v>
      </c>
      <c r="O6" s="1">
        <f>IF($E$7="May",4,0)</f>
        <v>0</v>
      </c>
    </row>
    <row r="7" spans="1:41" ht="24" customHeight="1">
      <c r="A7" s="19" t="s">
        <v>15</v>
      </c>
      <c r="B7" s="19"/>
      <c r="C7" s="19"/>
      <c r="D7" s="19"/>
      <c r="E7" s="20" t="s">
        <v>4</v>
      </c>
      <c r="F7" s="12"/>
      <c r="G7" s="4"/>
      <c r="H7" s="4"/>
      <c r="I7" s="25">
        <v>7.0000000000000007E-2</v>
      </c>
      <c r="J7" s="4"/>
      <c r="K7" s="4" t="s">
        <v>22</v>
      </c>
      <c r="L7" s="4">
        <v>6</v>
      </c>
      <c r="N7" s="1">
        <f>IF($E$7="June",7,0)</f>
        <v>0</v>
      </c>
      <c r="O7" s="1">
        <f>IF($E$7="June",5,0)</f>
        <v>0</v>
      </c>
    </row>
    <row r="8" spans="1:41" ht="24" customHeight="1">
      <c r="A8" s="4"/>
      <c r="B8" s="4"/>
      <c r="C8" s="4"/>
      <c r="D8" s="4"/>
      <c r="E8" s="4"/>
      <c r="F8" s="4"/>
      <c r="G8" s="4"/>
      <c r="H8" s="4"/>
      <c r="I8" s="25">
        <v>0.08</v>
      </c>
      <c r="J8" s="4"/>
      <c r="K8" s="4" t="s">
        <v>23</v>
      </c>
      <c r="L8" s="4">
        <v>7</v>
      </c>
      <c r="N8" s="1">
        <f>IF($E$7="July",6,0)</f>
        <v>0</v>
      </c>
      <c r="O8" s="1">
        <f>IF($E$7="July",6,0)</f>
        <v>0</v>
      </c>
    </row>
    <row r="9" spans="1:41" ht="24" customHeight="1">
      <c r="A9" s="19" t="s">
        <v>16</v>
      </c>
      <c r="B9" s="19"/>
      <c r="C9" s="19"/>
      <c r="D9" s="19"/>
      <c r="E9" s="20"/>
      <c r="F9" s="12"/>
      <c r="G9" s="4"/>
      <c r="H9" s="4"/>
      <c r="I9" s="25">
        <v>0.09</v>
      </c>
      <c r="J9" s="4"/>
      <c r="K9" s="4" t="s">
        <v>24</v>
      </c>
      <c r="L9" s="4">
        <v>8</v>
      </c>
      <c r="N9" s="1">
        <f>IF($E$7="August",5,0)</f>
        <v>0</v>
      </c>
      <c r="O9" s="1">
        <f>IF($E$7="August",7,0)</f>
        <v>0</v>
      </c>
    </row>
    <row r="10" spans="1:41" ht="24" customHeight="1">
      <c r="A10" s="4"/>
      <c r="B10" s="4"/>
      <c r="C10" s="4"/>
      <c r="D10" s="4"/>
      <c r="E10" s="4"/>
      <c r="F10" s="4"/>
      <c r="G10" s="4"/>
      <c r="H10" s="4"/>
      <c r="I10" s="25">
        <v>0.1</v>
      </c>
      <c r="J10" s="4"/>
      <c r="K10" s="4" t="s">
        <v>25</v>
      </c>
      <c r="L10" s="4">
        <v>9</v>
      </c>
      <c r="N10" s="1">
        <f>IF($E$7="September",4,0)</f>
        <v>0</v>
      </c>
      <c r="O10" s="1">
        <f>IF($E$7="September",8,0)</f>
        <v>0</v>
      </c>
    </row>
    <row r="11" spans="1:41" ht="24" customHeight="1">
      <c r="A11" s="4"/>
      <c r="B11" s="4"/>
      <c r="C11" s="4"/>
      <c r="D11" s="4"/>
      <c r="E11" s="7"/>
      <c r="F11" s="7"/>
      <c r="G11" s="7"/>
      <c r="H11" s="7"/>
      <c r="I11" s="25">
        <v>0.11</v>
      </c>
      <c r="J11" s="7"/>
      <c r="K11" s="4" t="s">
        <v>26</v>
      </c>
      <c r="L11" s="7">
        <v>10</v>
      </c>
      <c r="M11" s="5"/>
      <c r="N11" s="1">
        <f>IF($E$7="October",3,0)</f>
        <v>0</v>
      </c>
      <c r="O11" s="1">
        <f>IF($E$7="October",9,0)</f>
        <v>0</v>
      </c>
    </row>
    <row r="12" spans="1:41" s="3" customFormat="1" ht="24" customHeight="1">
      <c r="A12" s="37" t="s">
        <v>0</v>
      </c>
      <c r="B12" s="37"/>
      <c r="C12" s="37"/>
      <c r="D12" s="37"/>
      <c r="E12" s="37"/>
      <c r="F12" s="13"/>
      <c r="G12" s="18"/>
      <c r="H12" s="18"/>
      <c r="I12" s="25">
        <v>0.12</v>
      </c>
      <c r="J12" s="18"/>
      <c r="K12" s="4" t="s">
        <v>27</v>
      </c>
      <c r="L12" s="18">
        <v>11</v>
      </c>
      <c r="M12" s="6"/>
      <c r="N12" s="1">
        <f>IF($E$7="November",2,0)</f>
        <v>0</v>
      </c>
      <c r="O12" s="1">
        <f>IF($E$7="November",10,0)</f>
        <v>0</v>
      </c>
    </row>
    <row r="13" spans="1:41" s="3" customFormat="1" ht="19.5" customHeight="1">
      <c r="A13" s="9" t="s">
        <v>1</v>
      </c>
      <c r="B13" s="22" t="s">
        <v>2</v>
      </c>
      <c r="C13" s="9" t="s">
        <v>3</v>
      </c>
      <c r="D13" s="9" t="s">
        <v>4</v>
      </c>
      <c r="E13" s="9" t="s">
        <v>5</v>
      </c>
      <c r="F13" s="13"/>
      <c r="G13" s="18"/>
      <c r="H13" s="18"/>
      <c r="I13" s="25">
        <v>0.18</v>
      </c>
      <c r="J13" s="18"/>
      <c r="K13" s="4" t="s">
        <v>28</v>
      </c>
      <c r="L13" s="18">
        <v>12</v>
      </c>
      <c r="M13" s="6"/>
      <c r="N13" s="1">
        <f>IF($E$7="December",1,0)</f>
        <v>0</v>
      </c>
      <c r="O13" s="1">
        <f>IF($E$7="December",11,0)</f>
        <v>0</v>
      </c>
    </row>
    <row r="14" spans="1:41" ht="24" customHeight="1">
      <c r="A14" s="30" t="str">
        <f>IF(N14=12,"1/1/X1",IF(N14=11,"2/1/X1",IF(N14=10,"3/1/X1",IF(N14=9,"4/1/X1",IF(N14=8,"5/1/X1",IF(N14=7,"6/1/X1",IF(N14=6,"7/1/X1",IF(N14=5,"8/1/X1",IF(N14=4,"9/1/X1",IF(N14=6,"7/1/X1",IF(N14=5,"8/1/X1",IF(N14=4,"9/1/X1",IF(N14=3,"10/1/X1",IF(N14=2,"11/1/X1",IF(N14=1,"12/1/X1","")))))))))))))))</f>
        <v/>
      </c>
      <c r="B14" s="33" t="s">
        <v>6</v>
      </c>
      <c r="C14" s="17">
        <f>E3</f>
        <v>0</v>
      </c>
      <c r="D14" s="32"/>
      <c r="E14" s="8" t="s">
        <v>4</v>
      </c>
      <c r="F14" s="7"/>
      <c r="G14" s="7"/>
      <c r="H14" s="7"/>
      <c r="I14" s="7"/>
      <c r="J14" s="7"/>
      <c r="K14" s="7"/>
      <c r="L14" s="7"/>
      <c r="M14" s="5"/>
      <c r="N14" s="28">
        <f>SUM(N2:N13)</f>
        <v>0</v>
      </c>
      <c r="O14" s="27">
        <f>E9-N14</f>
        <v>0</v>
      </c>
      <c r="P14" s="28"/>
    </row>
    <row r="15" spans="1:41" s="3" customFormat="1" ht="24" customHeight="1">
      <c r="A15" s="10" t="s">
        <v>4</v>
      </c>
      <c r="B15" s="34" t="s">
        <v>8</v>
      </c>
      <c r="C15" s="15" t="s">
        <v>4</v>
      </c>
      <c r="D15" s="15"/>
      <c r="E15" s="15">
        <f>E3</f>
        <v>0</v>
      </c>
      <c r="F15" s="14"/>
      <c r="G15" s="18"/>
      <c r="H15" s="18"/>
      <c r="I15" s="18"/>
      <c r="J15" s="18"/>
      <c r="K15" s="18"/>
      <c r="L15" s="18"/>
      <c r="M15" s="6"/>
    </row>
    <row r="16" spans="1:41" ht="24" customHeight="1">
      <c r="A16" s="11" t="s">
        <v>4</v>
      </c>
      <c r="B16" s="21" t="s">
        <v>7</v>
      </c>
      <c r="C16" s="8"/>
      <c r="D16" s="8"/>
      <c r="E16" s="8"/>
      <c r="F16" s="7"/>
      <c r="G16" s="7"/>
      <c r="H16" s="7"/>
      <c r="I16" s="7"/>
      <c r="J16" s="7"/>
      <c r="K16" s="7"/>
      <c r="L16" s="7"/>
    </row>
    <row r="17" spans="1:13" ht="24" customHeight="1">
      <c r="A17" s="4"/>
      <c r="B17" s="4"/>
      <c r="C17" s="4"/>
      <c r="D17" s="4"/>
      <c r="E17" s="7"/>
      <c r="F17" s="7"/>
      <c r="G17" s="7"/>
      <c r="H17" s="7"/>
      <c r="I17" s="7"/>
      <c r="J17" s="7"/>
      <c r="K17" s="7"/>
      <c r="L17" s="7"/>
      <c r="M17" s="5"/>
    </row>
    <row r="18" spans="1:13" ht="24" customHeight="1">
      <c r="A18" s="4"/>
      <c r="B18" s="4"/>
      <c r="C18" s="4"/>
      <c r="D18" s="4"/>
      <c r="E18" s="7"/>
      <c r="F18" s="7"/>
      <c r="G18" s="7"/>
      <c r="H18" s="7"/>
      <c r="I18" s="7"/>
      <c r="J18" s="7"/>
      <c r="K18" s="7"/>
      <c r="L18" s="7"/>
      <c r="M18" s="5"/>
    </row>
    <row r="19" spans="1:13" s="3" customFormat="1" ht="24" customHeight="1">
      <c r="A19" s="37" t="s">
        <v>31</v>
      </c>
      <c r="B19" s="37"/>
      <c r="C19" s="37"/>
      <c r="D19" s="37"/>
      <c r="E19" s="37"/>
      <c r="F19" s="13"/>
      <c r="G19" s="18"/>
      <c r="H19" s="18"/>
      <c r="I19" s="18"/>
      <c r="J19" s="18"/>
      <c r="K19" s="18"/>
      <c r="L19" s="18"/>
      <c r="M19" s="6"/>
    </row>
    <row r="20" spans="1:13" s="3" customFormat="1" ht="19.5" customHeight="1">
      <c r="A20" s="9" t="s">
        <v>1</v>
      </c>
      <c r="B20" s="22" t="s">
        <v>2</v>
      </c>
      <c r="C20" s="9" t="s">
        <v>3</v>
      </c>
      <c r="D20" s="9" t="s">
        <v>4</v>
      </c>
      <c r="E20" s="9" t="s">
        <v>5</v>
      </c>
      <c r="F20" s="13"/>
      <c r="G20" s="18"/>
      <c r="H20" s="18"/>
      <c r="I20" s="18"/>
      <c r="J20" s="18"/>
      <c r="K20" s="18"/>
      <c r="L20" s="18"/>
      <c r="M20" s="6"/>
    </row>
    <row r="21" spans="1:13" ht="24" customHeight="1">
      <c r="A21" s="16" t="str">
        <f>IF(A28="1/31/X2","12/31/X1",IF(A28="2/28/X2","12/31/X1",IF(A28="3/31/X2","12/31/X1",IF(A28="4/30/X2","12/31/X1",IF(A28="5/31/X2","12/31/X1",IF(A28="6/30/X2","12/31/X1",IF(A28="7/31/X2","12/31/X1",IF(A28="8/31/X2","12/31/X1",IF(A28="9/30/X2","12/31/X1",IF(A28="10/30/X2","12/31/X1",IF(A28="11/30/X2","12/31/X1",IF(A28="12/31/X2","12/31/X1","na"))))))))))))</f>
        <v>na</v>
      </c>
      <c r="B21" s="33" t="s">
        <v>9</v>
      </c>
      <c r="C21" s="17">
        <f>IF(A21="na",0,H4)</f>
        <v>0</v>
      </c>
      <c r="D21" s="32"/>
      <c r="E21" s="8" t="s">
        <v>4</v>
      </c>
      <c r="F21" s="7"/>
      <c r="G21" s="7"/>
      <c r="H21" s="7"/>
      <c r="I21" s="7"/>
      <c r="J21" s="7"/>
      <c r="K21" s="7"/>
      <c r="L21" s="7"/>
      <c r="M21" s="5"/>
    </row>
    <row r="22" spans="1:13" s="3" customFormat="1" ht="24" customHeight="1">
      <c r="A22" s="10" t="s">
        <v>4</v>
      </c>
      <c r="B22" s="34" t="s">
        <v>10</v>
      </c>
      <c r="C22" s="15" t="s">
        <v>4</v>
      </c>
      <c r="D22" s="15"/>
      <c r="E22" s="15">
        <f>C21</f>
        <v>0</v>
      </c>
      <c r="F22" s="14"/>
      <c r="G22" s="18"/>
      <c r="H22" s="18"/>
      <c r="I22" s="18"/>
      <c r="J22" s="18"/>
      <c r="K22" s="18"/>
      <c r="L22" s="18"/>
      <c r="M22" s="6"/>
    </row>
    <row r="23" spans="1:13" ht="24" customHeight="1">
      <c r="A23" s="11" t="s">
        <v>4</v>
      </c>
      <c r="B23" s="21" t="s">
        <v>11</v>
      </c>
      <c r="C23" s="8"/>
      <c r="D23" s="8"/>
      <c r="E23" s="8"/>
      <c r="F23" s="7"/>
      <c r="G23" s="7"/>
      <c r="H23" s="7"/>
      <c r="I23" s="7"/>
      <c r="J23" s="7"/>
      <c r="K23" s="7"/>
      <c r="L23" s="7"/>
    </row>
    <row r="24" spans="1:13" ht="24" customHeight="1">
      <c r="A24" s="4"/>
      <c r="B24" s="4"/>
      <c r="C24" s="4"/>
      <c r="D24" s="4"/>
      <c r="E24" s="7"/>
      <c r="F24" s="7"/>
      <c r="G24" s="7"/>
      <c r="H24" s="7"/>
      <c r="I24" s="7"/>
      <c r="J24" s="7"/>
      <c r="K24" s="7"/>
      <c r="L24" s="7"/>
      <c r="M24" s="5"/>
    </row>
    <row r="25" spans="1:13" ht="24" customHeight="1">
      <c r="A25" s="4"/>
      <c r="B25" s="4"/>
      <c r="C25" s="4"/>
      <c r="D25" s="4"/>
      <c r="E25" s="7"/>
      <c r="F25" s="7"/>
      <c r="G25" s="7"/>
      <c r="H25" s="7"/>
      <c r="I25" s="7"/>
      <c r="J25" s="7"/>
      <c r="K25" s="7"/>
      <c r="L25" s="7"/>
      <c r="M25" s="5"/>
    </row>
    <row r="26" spans="1:13" s="3" customFormat="1" ht="24" customHeight="1">
      <c r="A26" s="37" t="s">
        <v>0</v>
      </c>
      <c r="B26" s="37"/>
      <c r="C26" s="37"/>
      <c r="D26" s="37"/>
      <c r="E26" s="37"/>
      <c r="F26" s="13"/>
      <c r="G26" s="18"/>
      <c r="H26" s="18"/>
      <c r="I26" s="18"/>
      <c r="J26" s="18"/>
      <c r="K26" s="18"/>
      <c r="L26" s="18"/>
      <c r="M26" s="6"/>
    </row>
    <row r="27" spans="1:13" s="3" customFormat="1" ht="19.5" customHeight="1">
      <c r="A27" s="9" t="s">
        <v>1</v>
      </c>
      <c r="B27" s="22" t="s">
        <v>2</v>
      </c>
      <c r="C27" s="9" t="s">
        <v>3</v>
      </c>
      <c r="D27" s="9" t="s">
        <v>4</v>
      </c>
      <c r="E27" s="9" t="s">
        <v>5</v>
      </c>
      <c r="F27" s="13"/>
      <c r="G27" s="18"/>
      <c r="H27" s="18"/>
      <c r="I27" s="18"/>
      <c r="J27" s="18"/>
      <c r="K27" s="18"/>
      <c r="L27" s="18"/>
      <c r="M27" s="6"/>
    </row>
    <row r="28" spans="1:13" ht="24" customHeight="1">
      <c r="A28" s="30" t="str">
        <f>IF(S1=1,"1/31/X1",IF(S1=2,"2/28/X1",IF(S1=3,"3/31/X1",IF(S1=4,"4/30/X1",IF(S1=5,"5/31/X1",IF(S1=6,"6/30/X1",IF(S1=7,"7/31/X1",IF(S1=8,"8/31/X1",IF(S1=9,"9/30/X1",IF(S1=10,"10/30/X1",IF(S1=11,"11/30/X1",IF(S1=12,"12/31/X1",IF(S1=13,"1/31/X2",IF(S1=13,"1/31/X2",IF(S1=14,"2/28/X2",IF(S1=15,"3/31/X2",IF(S1=16,"4/30/X2",IF(S1=17,"5/31/X2",IF(S1=18,"6/30/X2",IF(S1=19,"7/31/X2",IF(S1=20,"8/31/X2",IF(S1=21,"9/30/X2",IF(S1=22,"10/30/X2",IF(S1=23,"11/30/X2",IF(S1=24,"12/31/X2","")))))))))))))))))))))))))</f>
        <v>12/31/X1</v>
      </c>
      <c r="B28" s="33" t="s">
        <v>9</v>
      </c>
      <c r="C28" s="17">
        <f>H3-C21</f>
        <v>0</v>
      </c>
      <c r="D28" s="32"/>
      <c r="E28" s="8" t="s">
        <v>4</v>
      </c>
      <c r="F28" s="7"/>
      <c r="G28" s="7"/>
      <c r="H28" s="7"/>
      <c r="I28" s="7"/>
      <c r="J28" s="7"/>
      <c r="K28" s="7"/>
      <c r="L28" s="7"/>
      <c r="M28" s="5"/>
    </row>
    <row r="29" spans="1:13" s="3" customFormat="1" ht="24" customHeight="1">
      <c r="A29" s="10" t="s">
        <v>4</v>
      </c>
      <c r="B29" s="35" t="s">
        <v>10</v>
      </c>
      <c r="C29" s="15">
        <f>E22</f>
        <v>0</v>
      </c>
      <c r="D29" s="15"/>
      <c r="E29" s="15"/>
      <c r="F29" s="14"/>
      <c r="G29" s="18"/>
      <c r="H29" s="18"/>
      <c r="I29" s="18"/>
      <c r="J29" s="18"/>
      <c r="K29" s="18"/>
      <c r="L29" s="18"/>
      <c r="M29" s="6"/>
    </row>
    <row r="30" spans="1:13" ht="24" customHeight="1">
      <c r="A30" s="23" t="s">
        <v>4</v>
      </c>
      <c r="B30" s="36" t="s">
        <v>8</v>
      </c>
      <c r="C30" s="17">
        <f>E15</f>
        <v>0</v>
      </c>
      <c r="D30" s="17"/>
      <c r="E30" s="8" t="s">
        <v>4</v>
      </c>
      <c r="F30" s="7"/>
      <c r="G30" s="7"/>
      <c r="H30" s="7"/>
      <c r="I30" s="7"/>
      <c r="J30" s="7"/>
      <c r="K30" s="7"/>
      <c r="L30" s="7"/>
      <c r="M30" s="5"/>
    </row>
    <row r="31" spans="1:13" s="3" customFormat="1" ht="24" customHeight="1">
      <c r="A31" s="10" t="s">
        <v>4</v>
      </c>
      <c r="B31" s="34" t="s">
        <v>6</v>
      </c>
      <c r="C31" s="15" t="s">
        <v>4</v>
      </c>
      <c r="D31" s="15"/>
      <c r="E31" s="15">
        <f>C28+C29+C30</f>
        <v>0</v>
      </c>
      <c r="F31" s="14"/>
      <c r="G31" s="18"/>
      <c r="H31" s="18"/>
      <c r="I31" s="18"/>
      <c r="J31" s="18"/>
      <c r="K31" s="18"/>
      <c r="L31" s="18"/>
      <c r="M31" s="6"/>
    </row>
    <row r="32" spans="1:13" ht="24" customHeight="1">
      <c r="A32" s="11" t="s">
        <v>4</v>
      </c>
      <c r="B32" s="21" t="s">
        <v>12</v>
      </c>
      <c r="C32" s="8"/>
      <c r="D32" s="8"/>
      <c r="E32" s="8"/>
      <c r="F32" s="7"/>
      <c r="G32" s="7"/>
      <c r="H32" s="7"/>
      <c r="I32" s="7"/>
      <c r="J32" s="7"/>
      <c r="K32" s="7"/>
      <c r="L32" s="7"/>
    </row>
    <row r="33" spans="1:13" ht="149.25" customHeight="1">
      <c r="A33" s="4"/>
      <c r="B33" s="4"/>
      <c r="C33" s="4"/>
      <c r="D33" s="4"/>
      <c r="E33" s="7"/>
      <c r="F33" s="7"/>
      <c r="G33" s="7"/>
      <c r="H33" s="7"/>
      <c r="I33" s="7"/>
      <c r="J33" s="7"/>
      <c r="K33" s="7"/>
      <c r="L33" s="7"/>
      <c r="M33" s="5"/>
    </row>
    <row r="34" spans="1:13" ht="24" hidden="1" customHeight="1">
      <c r="A34" s="4"/>
      <c r="B34" s="4"/>
      <c r="C34" s="4"/>
      <c r="D34" s="4"/>
      <c r="E34" s="4"/>
      <c r="F34" s="4"/>
      <c r="G34" s="4"/>
      <c r="H34" s="4"/>
      <c r="I34" s="4"/>
      <c r="J34" s="4"/>
      <c r="K34" s="4"/>
      <c r="L34" s="4"/>
    </row>
    <row r="35" spans="1:13" ht="42.75" hidden="1" customHeight="1">
      <c r="A35" s="4"/>
      <c r="B35" s="4"/>
      <c r="C35" s="4"/>
      <c r="D35" s="4"/>
      <c r="E35" s="4"/>
      <c r="F35" s="4"/>
      <c r="G35" s="4"/>
      <c r="H35" s="4"/>
      <c r="I35" s="4"/>
      <c r="J35" s="4"/>
      <c r="K35" s="4"/>
      <c r="L35" s="4"/>
    </row>
    <row r="36" spans="1:13" ht="42.75" hidden="1" customHeight="1">
      <c r="A36" s="4"/>
      <c r="B36" s="4"/>
      <c r="C36" s="4"/>
      <c r="D36" s="4"/>
      <c r="E36" s="4"/>
      <c r="F36" s="4"/>
      <c r="G36" s="4"/>
      <c r="H36" s="4"/>
      <c r="I36" s="4"/>
      <c r="J36" s="4"/>
      <c r="K36" s="4"/>
      <c r="L36" s="4"/>
    </row>
    <row r="37" spans="1:13" ht="42.75" hidden="1" customHeight="1">
      <c r="A37" s="4"/>
      <c r="B37" s="4"/>
      <c r="C37" s="4"/>
      <c r="D37" s="4"/>
      <c r="E37" s="4"/>
      <c r="F37" s="4"/>
      <c r="G37" s="4"/>
      <c r="H37" s="4"/>
      <c r="I37" s="4"/>
      <c r="J37" s="4"/>
      <c r="K37" s="4"/>
      <c r="L37" s="4"/>
    </row>
    <row r="38" spans="1:13" ht="42.75" hidden="1" customHeight="1">
      <c r="A38" s="4"/>
      <c r="B38" s="4"/>
      <c r="C38" s="4"/>
      <c r="D38" s="4"/>
      <c r="E38" s="4"/>
      <c r="F38" s="4"/>
      <c r="G38" s="4"/>
      <c r="H38" s="4"/>
      <c r="I38" s="4"/>
      <c r="J38" s="4"/>
      <c r="K38" s="4"/>
      <c r="L38" s="4"/>
    </row>
    <row r="39" spans="1:13" ht="42.75" hidden="1" customHeight="1">
      <c r="A39" s="4"/>
      <c r="B39" s="4"/>
      <c r="C39" s="4"/>
      <c r="D39" s="4"/>
      <c r="E39" s="4"/>
      <c r="F39" s="4"/>
      <c r="G39" s="4"/>
      <c r="H39" s="4"/>
      <c r="I39" s="4"/>
      <c r="J39" s="4"/>
      <c r="K39" s="4"/>
      <c r="L39" s="4"/>
    </row>
    <row r="40" spans="1:13" ht="42.75" hidden="1" customHeight="1">
      <c r="A40" s="4"/>
      <c r="B40" s="4"/>
      <c r="C40" s="4"/>
      <c r="D40" s="4"/>
      <c r="E40" s="4"/>
      <c r="F40" s="4"/>
      <c r="G40" s="4"/>
      <c r="H40" s="4"/>
      <c r="I40" s="4"/>
      <c r="J40" s="4"/>
      <c r="K40" s="4"/>
      <c r="L40" s="4"/>
    </row>
    <row r="41" spans="1:13" ht="42.75" hidden="1" customHeight="1">
      <c r="A41" s="4"/>
      <c r="B41" s="4"/>
      <c r="C41" s="4"/>
      <c r="D41" s="4"/>
      <c r="E41" s="4"/>
      <c r="F41" s="4"/>
      <c r="G41" s="4"/>
      <c r="H41" s="4"/>
      <c r="I41" s="4"/>
      <c r="J41" s="4"/>
      <c r="K41" s="4"/>
      <c r="L41" s="4"/>
    </row>
    <row r="42" spans="1:13" ht="42.75" hidden="1" customHeight="1">
      <c r="A42" s="4"/>
      <c r="B42" s="4"/>
      <c r="C42" s="4"/>
      <c r="D42" s="4"/>
      <c r="E42" s="4"/>
      <c r="F42" s="4"/>
      <c r="G42" s="4"/>
      <c r="H42" s="4"/>
      <c r="I42" s="4"/>
      <c r="J42" s="4"/>
      <c r="K42" s="4"/>
      <c r="L42" s="4"/>
    </row>
    <row r="43" spans="1:13" ht="42.75" hidden="1" customHeight="1">
      <c r="A43" s="4"/>
      <c r="B43" s="4"/>
      <c r="C43" s="4"/>
      <c r="D43" s="4"/>
      <c r="E43" s="4"/>
      <c r="F43" s="4"/>
      <c r="G43" s="4"/>
      <c r="H43" s="4"/>
      <c r="I43" s="4"/>
      <c r="J43" s="4"/>
      <c r="K43" s="4"/>
      <c r="L43" s="4"/>
    </row>
    <row r="44" spans="1:13" ht="42.75" hidden="1" customHeight="1">
      <c r="A44" s="4"/>
      <c r="B44" s="4"/>
      <c r="C44" s="4"/>
      <c r="D44" s="4"/>
      <c r="E44" s="4"/>
      <c r="F44" s="4"/>
      <c r="G44" s="4"/>
      <c r="H44" s="4"/>
      <c r="I44" s="4"/>
      <c r="J44" s="4"/>
      <c r="K44" s="4"/>
      <c r="L44" s="4"/>
    </row>
    <row r="45" spans="1:13" ht="42.75" hidden="1" customHeight="1">
      <c r="A45" s="4"/>
      <c r="B45" s="4"/>
      <c r="C45" s="4"/>
      <c r="D45" s="4"/>
      <c r="E45" s="4"/>
      <c r="F45" s="4"/>
      <c r="G45" s="4"/>
      <c r="H45" s="4"/>
      <c r="I45" s="4"/>
      <c r="J45" s="4"/>
      <c r="K45" s="4"/>
      <c r="L45" s="4"/>
    </row>
    <row r="46" spans="1:13" ht="42.75" hidden="1" customHeight="1">
      <c r="A46" s="4"/>
      <c r="B46" s="4"/>
      <c r="C46" s="4"/>
      <c r="D46" s="4"/>
      <c r="E46" s="4"/>
      <c r="F46" s="4"/>
      <c r="G46" s="4"/>
      <c r="H46" s="4"/>
      <c r="I46" s="4"/>
      <c r="J46" s="4"/>
      <c r="K46" s="4"/>
      <c r="L46" s="4"/>
    </row>
    <row r="47" spans="1:13" ht="42.75" hidden="1" customHeight="1">
      <c r="A47" s="4"/>
      <c r="B47" s="4"/>
      <c r="C47" s="4"/>
      <c r="D47" s="4"/>
      <c r="E47" s="4"/>
      <c r="F47" s="4"/>
      <c r="G47" s="4"/>
      <c r="H47" s="4"/>
      <c r="I47" s="4"/>
      <c r="J47" s="4"/>
      <c r="K47" s="4"/>
      <c r="L47" s="4"/>
    </row>
    <row r="48" spans="1:13" ht="42.75" hidden="1" customHeight="1">
      <c r="A48" s="4"/>
      <c r="B48" s="4"/>
      <c r="C48" s="4"/>
      <c r="D48" s="4"/>
      <c r="E48" s="4"/>
      <c r="F48" s="4"/>
      <c r="G48" s="4"/>
      <c r="H48" s="4"/>
      <c r="I48" s="4"/>
      <c r="J48" s="4"/>
      <c r="K48" s="4"/>
      <c r="L48" s="4"/>
    </row>
    <row r="49" spans="1:12" ht="42.75" hidden="1" customHeight="1">
      <c r="A49" s="4"/>
      <c r="B49" s="4"/>
      <c r="C49" s="4"/>
      <c r="D49" s="4"/>
      <c r="E49" s="4"/>
      <c r="F49" s="4"/>
      <c r="G49" s="4"/>
      <c r="H49" s="4"/>
      <c r="I49" s="4"/>
      <c r="J49" s="4"/>
      <c r="K49" s="4"/>
      <c r="L49" s="4"/>
    </row>
    <row r="50" spans="1:12" ht="42.75" hidden="1" customHeight="1">
      <c r="A50" s="4"/>
      <c r="B50" s="4"/>
      <c r="C50" s="4"/>
      <c r="D50" s="4"/>
      <c r="E50" s="4"/>
      <c r="F50" s="4"/>
      <c r="G50" s="4"/>
      <c r="H50" s="4"/>
      <c r="I50" s="4"/>
      <c r="J50" s="4"/>
      <c r="K50" s="4"/>
      <c r="L50" s="4"/>
    </row>
    <row r="51" spans="1:12" ht="42.75" hidden="1" customHeight="1">
      <c r="A51" s="4"/>
      <c r="B51" s="4"/>
      <c r="C51" s="4"/>
      <c r="D51" s="4"/>
      <c r="E51" s="4"/>
      <c r="F51" s="4"/>
      <c r="G51" s="4"/>
      <c r="H51" s="4"/>
      <c r="I51" s="4"/>
      <c r="J51" s="4"/>
      <c r="K51" s="4"/>
      <c r="L51" s="4"/>
    </row>
    <row r="52" spans="1:12" ht="42.75" hidden="1" customHeight="1">
      <c r="A52" s="4"/>
      <c r="B52" s="4"/>
      <c r="C52" s="4"/>
      <c r="D52" s="4"/>
      <c r="E52" s="4"/>
      <c r="F52" s="4"/>
      <c r="G52" s="4"/>
      <c r="H52" s="4"/>
      <c r="I52" s="4"/>
      <c r="J52" s="4"/>
      <c r="K52" s="4"/>
      <c r="L52" s="4"/>
    </row>
    <row r="53" spans="1:12" ht="42.75" hidden="1" customHeight="1">
      <c r="A53" s="4"/>
      <c r="B53" s="4"/>
      <c r="C53" s="4"/>
      <c r="D53" s="4"/>
      <c r="E53" s="4"/>
      <c r="F53" s="4"/>
      <c r="G53" s="4"/>
      <c r="H53" s="4"/>
      <c r="I53" s="4"/>
      <c r="J53" s="4"/>
      <c r="K53" s="4"/>
      <c r="L53" s="4"/>
    </row>
    <row r="54" spans="1:12" ht="42.75" hidden="1" customHeight="1">
      <c r="A54" s="4"/>
      <c r="B54" s="4"/>
      <c r="C54" s="4"/>
      <c r="D54" s="4"/>
      <c r="E54" s="4"/>
      <c r="F54" s="4"/>
      <c r="G54" s="4"/>
      <c r="H54" s="4"/>
      <c r="I54" s="4"/>
      <c r="J54" s="4"/>
      <c r="K54" s="4"/>
      <c r="L54" s="4"/>
    </row>
    <row r="55" spans="1:12" ht="42.75" hidden="1" customHeight="1">
      <c r="A55" s="4"/>
      <c r="B55" s="4"/>
      <c r="C55" s="4"/>
      <c r="D55" s="4"/>
      <c r="E55" s="4"/>
      <c r="F55" s="4"/>
      <c r="G55" s="4"/>
      <c r="H55" s="4"/>
      <c r="I55" s="4"/>
      <c r="J55" s="4"/>
      <c r="K55" s="4"/>
      <c r="L55" s="4"/>
    </row>
    <row r="56" spans="1:12" ht="42.75" hidden="1" customHeight="1">
      <c r="A56" s="4"/>
      <c r="B56" s="4"/>
      <c r="C56" s="4"/>
      <c r="D56" s="4"/>
      <c r="E56" s="4"/>
      <c r="F56" s="4"/>
      <c r="G56" s="4"/>
      <c r="H56" s="4"/>
      <c r="I56" s="4"/>
      <c r="J56" s="4"/>
      <c r="K56" s="4"/>
      <c r="L56" s="4"/>
    </row>
    <row r="57" spans="1:12" ht="42.75" hidden="1" customHeight="1">
      <c r="A57" s="4"/>
      <c r="B57" s="4"/>
      <c r="C57" s="4"/>
      <c r="D57" s="4"/>
      <c r="E57" s="4"/>
      <c r="F57" s="4"/>
      <c r="G57" s="4"/>
      <c r="H57" s="4"/>
      <c r="I57" s="4"/>
      <c r="J57" s="4"/>
      <c r="K57" s="4"/>
      <c r="L57" s="4"/>
    </row>
    <row r="58" spans="1:12" ht="42.75" hidden="1" customHeight="1">
      <c r="A58" s="4"/>
      <c r="B58" s="4"/>
      <c r="C58" s="4"/>
      <c r="D58" s="4"/>
      <c r="E58" s="4"/>
      <c r="F58" s="4"/>
      <c r="G58" s="4"/>
      <c r="H58" s="4"/>
      <c r="I58" s="4"/>
      <c r="J58" s="4"/>
      <c r="K58" s="4"/>
      <c r="L58" s="4"/>
    </row>
    <row r="59" spans="1:12" ht="42.75" hidden="1" customHeight="1">
      <c r="A59" s="4"/>
      <c r="B59" s="4"/>
      <c r="C59" s="4"/>
      <c r="D59" s="4"/>
      <c r="E59" s="4"/>
      <c r="F59" s="4"/>
      <c r="G59" s="4"/>
      <c r="H59" s="4"/>
      <c r="I59" s="4"/>
      <c r="J59" s="4"/>
      <c r="K59" s="4"/>
      <c r="L59" s="4"/>
    </row>
    <row r="60" spans="1:12" ht="42.75" hidden="1" customHeight="1">
      <c r="A60" s="4"/>
      <c r="B60" s="4"/>
      <c r="C60" s="4"/>
      <c r="D60" s="4"/>
      <c r="E60" s="4"/>
      <c r="F60" s="4"/>
      <c r="G60" s="4"/>
      <c r="H60" s="4"/>
      <c r="I60" s="4"/>
      <c r="J60" s="4"/>
      <c r="K60" s="4"/>
      <c r="L60" s="4"/>
    </row>
    <row r="61" spans="1:12" ht="42.75" hidden="1" customHeight="1">
      <c r="A61" s="4"/>
      <c r="B61" s="4"/>
      <c r="C61" s="4"/>
      <c r="D61" s="4"/>
      <c r="E61" s="4"/>
      <c r="F61" s="4"/>
      <c r="G61" s="4"/>
      <c r="H61" s="4"/>
      <c r="I61" s="4"/>
      <c r="J61" s="4"/>
      <c r="K61" s="4"/>
      <c r="L61" s="4"/>
    </row>
    <row r="62" spans="1:12" ht="42.75" hidden="1" customHeight="1">
      <c r="A62" s="4"/>
      <c r="B62" s="4"/>
      <c r="C62" s="4"/>
      <c r="D62" s="4"/>
      <c r="E62" s="4"/>
      <c r="F62" s="4"/>
      <c r="G62" s="4"/>
      <c r="H62" s="4"/>
      <c r="I62" s="4"/>
      <c r="J62" s="4"/>
      <c r="K62" s="4"/>
      <c r="L62" s="4"/>
    </row>
    <row r="63" spans="1:12" ht="42.75" hidden="1" customHeight="1">
      <c r="A63" s="4"/>
      <c r="B63" s="4"/>
      <c r="C63" s="4"/>
      <c r="D63" s="4"/>
      <c r="E63" s="4"/>
      <c r="F63" s="4"/>
      <c r="G63" s="4"/>
      <c r="H63" s="4"/>
      <c r="I63" s="4"/>
      <c r="J63" s="4"/>
      <c r="K63" s="4"/>
      <c r="L63" s="4"/>
    </row>
    <row r="64" spans="1:12" ht="42.75" hidden="1" customHeight="1">
      <c r="A64" s="4"/>
      <c r="B64" s="4"/>
      <c r="C64" s="4"/>
      <c r="D64" s="4"/>
      <c r="E64" s="4"/>
      <c r="F64" s="4"/>
      <c r="G64" s="4"/>
      <c r="H64" s="4"/>
      <c r="I64" s="4"/>
      <c r="J64" s="4"/>
      <c r="K64" s="4"/>
      <c r="L64" s="4"/>
    </row>
    <row r="65" spans="1:12" ht="42.75" hidden="1" customHeight="1">
      <c r="A65" s="4"/>
      <c r="B65" s="4"/>
      <c r="C65" s="4"/>
      <c r="D65" s="4"/>
      <c r="E65" s="4"/>
      <c r="F65" s="4"/>
      <c r="G65" s="4"/>
      <c r="H65" s="4"/>
      <c r="I65" s="4"/>
      <c r="J65" s="4"/>
      <c r="K65" s="4"/>
      <c r="L65" s="4"/>
    </row>
    <row r="66" spans="1:12" ht="42.75" hidden="1" customHeight="1">
      <c r="A66" s="4"/>
      <c r="B66" s="4"/>
      <c r="C66" s="4"/>
      <c r="D66" s="4"/>
      <c r="E66" s="4"/>
      <c r="F66" s="4"/>
      <c r="G66" s="4"/>
      <c r="H66" s="4"/>
      <c r="I66" s="4"/>
      <c r="J66" s="4"/>
      <c r="K66" s="4"/>
      <c r="L66" s="4"/>
    </row>
    <row r="67" spans="1:12" ht="42.75" hidden="1" customHeight="1">
      <c r="A67" s="4"/>
      <c r="B67" s="4"/>
      <c r="C67" s="4"/>
      <c r="D67" s="4"/>
      <c r="E67" s="4"/>
      <c r="F67" s="4"/>
      <c r="G67" s="4"/>
      <c r="H67" s="4"/>
      <c r="I67" s="4"/>
      <c r="J67" s="4"/>
      <c r="K67" s="4"/>
      <c r="L67" s="4"/>
    </row>
    <row r="68" spans="1:12" ht="42.75" hidden="1" customHeight="1">
      <c r="A68" s="4"/>
      <c r="B68" s="4"/>
      <c r="C68" s="4"/>
      <c r="D68" s="4"/>
      <c r="E68" s="4"/>
      <c r="F68" s="4"/>
      <c r="G68" s="4"/>
      <c r="H68" s="4"/>
      <c r="I68" s="4"/>
      <c r="J68" s="4"/>
      <c r="K68" s="4"/>
      <c r="L68" s="4"/>
    </row>
    <row r="69" spans="1:12" ht="42.75" hidden="1" customHeight="1">
      <c r="A69" s="4"/>
      <c r="B69" s="4"/>
      <c r="C69" s="4"/>
      <c r="D69" s="4"/>
      <c r="E69" s="4"/>
      <c r="F69" s="4"/>
      <c r="G69" s="4"/>
      <c r="H69" s="4"/>
      <c r="I69" s="4"/>
      <c r="J69" s="4"/>
      <c r="K69" s="4"/>
      <c r="L69" s="4"/>
    </row>
    <row r="70" spans="1:12" ht="42.75" hidden="1" customHeight="1">
      <c r="A70" s="4"/>
      <c r="B70" s="4"/>
      <c r="C70" s="4"/>
      <c r="D70" s="4"/>
      <c r="E70" s="4"/>
      <c r="F70" s="4"/>
      <c r="G70" s="4"/>
      <c r="H70" s="4"/>
      <c r="I70" s="4"/>
      <c r="J70" s="4"/>
      <c r="K70" s="4"/>
      <c r="L70" s="4"/>
    </row>
    <row r="71" spans="1:12" ht="42.75" hidden="1" customHeight="1">
      <c r="A71" s="4"/>
      <c r="B71" s="4"/>
      <c r="C71" s="4"/>
      <c r="D71" s="4"/>
      <c r="E71" s="4"/>
      <c r="F71" s="4"/>
      <c r="G71" s="4"/>
      <c r="H71" s="4"/>
      <c r="I71" s="4"/>
      <c r="J71" s="4"/>
      <c r="K71" s="4"/>
      <c r="L71" s="4"/>
    </row>
  </sheetData>
  <sheetCalcPr fullCalcOnLoad="1"/>
  <sheetProtection algorithmName="SHA-512" hashValue="KkE/DbVxRgPg16XMPIvmQyc+YAqbl6tfpspUziYsRGWDb5L5jZ/wGh+xlAfMO7oqWdI5QaGBipCsrqJVxbrkXb==" saltValue="LlZZ37SBE1LtkMqGfhitOB==" spinCount="100000" sheet="1" objects="1" scenarios="1"/>
  <mergeCells count="4">
    <mergeCell ref="A26:E26"/>
    <mergeCell ref="A1:E1"/>
    <mergeCell ref="A12:E12"/>
    <mergeCell ref="A19:E19"/>
  </mergeCells>
  <phoneticPr fontId="2" type="noConversion"/>
  <conditionalFormatting sqref="B16">
    <cfRule type="expression" dxfId="6" priority="38">
      <formula>#REF!=1</formula>
    </cfRule>
  </conditionalFormatting>
  <conditionalFormatting sqref="E3">
    <cfRule type="cellIs" dxfId="5" priority="12" operator="equal">
      <formula>10000</formula>
    </cfRule>
  </conditionalFormatting>
  <conditionalFormatting sqref="E5">
    <cfRule type="cellIs" dxfId="4" priority="11" operator="equal">
      <formula>14000</formula>
    </cfRule>
  </conditionalFormatting>
  <conditionalFormatting sqref="B23">
    <cfRule type="expression" dxfId="3" priority="8">
      <formula>#REF!=1</formula>
    </cfRule>
  </conditionalFormatting>
  <conditionalFormatting sqref="B32">
    <cfRule type="expression" dxfId="2" priority="5">
      <formula>#REF!=1</formula>
    </cfRule>
  </conditionalFormatting>
  <conditionalFormatting sqref="E7">
    <cfRule type="cellIs" dxfId="1" priority="2" operator="equal">
      <formula>10000</formula>
    </cfRule>
  </conditionalFormatting>
  <conditionalFormatting sqref="E9">
    <cfRule type="cellIs" dxfId="0" priority="1" operator="equal">
      <formula>14000</formula>
    </cfRule>
  </conditionalFormatting>
  <dataValidations count="4">
    <dataValidation type="list" allowBlank="1" showInputMessage="1" showErrorMessage="1" sqref="G15 G22 G29 G31">
      <formula1>"sample"</formula1>
    </dataValidation>
    <dataValidation type="list" allowBlank="1" showInputMessage="1" showErrorMessage="1" sqref="E5">
      <formula1>$I$1:$I$13</formula1>
    </dataValidation>
    <dataValidation type="list" allowBlank="1" showInputMessage="1" showErrorMessage="1" sqref="E7">
      <formula1>$K$1:$K$13</formula1>
    </dataValidation>
    <dataValidation type="list" allowBlank="1" showInputMessage="1" showErrorMessage="1" sqref="E9">
      <formula1>$L$1:$L$13</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2015-04-16T18:41:59Z</dcterms:modified>
</cp:coreProperties>
</file>