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5"/>
  <workbookPr autoCompressPictures="0"/>
  <bookViews>
    <workbookView xWindow="0" yWindow="0" windowWidth="11920" windowHeight="21020"/>
  </bookViews>
  <sheets>
    <sheet name="Problem" sheetId="19" r:id="rId1"/>
  </sheets>
  <definedNames>
    <definedName name="list">Problem!$A$84:$A$94</definedName>
  </definedNames>
  <calcPr calcId="130407"/>
  <extLst>
    <ext xmlns:mx="http://schemas.microsoft.com/office/mac/excel/2008/main" uri="http://schemas.microsoft.com/office/mac/excel/2008/main">
      <mx:ArchID Flags="2"/>
    </ext>
  </extLst>
</workbook>
</file>

<file path=xl/calcChain.xml><?xml version="1.0" encoding="utf-8"?>
<calcChain xmlns="http://schemas.openxmlformats.org/spreadsheetml/2006/main">
  <c r="D34" i="19"/>
  <c r="D32"/>
  <c r="D28"/>
  <c r="D31"/>
  <c r="D27"/>
  <c r="D26"/>
  <c r="D25"/>
  <c r="D29"/>
  <c r="D20"/>
  <c r="B33"/>
  <c r="B30"/>
  <c r="D11"/>
  <c r="D10"/>
  <c r="B13"/>
  <c r="B18"/>
  <c r="B19"/>
  <c r="B21"/>
  <c r="B35"/>
  <c r="B36"/>
  <c r="D8"/>
  <c r="B37"/>
  <c r="D13"/>
  <c r="D18"/>
  <c r="D19"/>
  <c r="D21"/>
  <c r="D35"/>
  <c r="D36"/>
  <c r="D33"/>
  <c r="D30"/>
  <c r="D37"/>
</calcChain>
</file>

<file path=xl/sharedStrings.xml><?xml version="1.0" encoding="utf-8"?>
<sst xmlns="http://schemas.openxmlformats.org/spreadsheetml/2006/main" count="103" uniqueCount="55">
  <si>
    <t>Click in the boxed area below to launch a pick list icon.  Use the pick list's drop-down menu to select a transaction of interest.  The "after" column" within the financial statements will update for that specific transaction.  Cells that have changed because of the selected transaction will be highlighted.
Notice that the specific financial statement elements that change will be rust-colored, while the changed totals and carry forward amounts will have a yellow splash.  Try multiple transactions to be sure you understand how the financial statements continue to articulate for each.</t>
  </si>
  <si>
    <t>Ending balance - December 31, 20XX</t>
  </si>
  <si>
    <t>ACE COMPANY
Income Statement
For the Year Ending December 31, 20XX</t>
  </si>
  <si>
    <t>Before</t>
  </si>
  <si>
    <t>After</t>
  </si>
  <si>
    <t xml:space="preserve"> </t>
  </si>
  <si>
    <t>Revenues from services to customers</t>
  </si>
  <si>
    <t>Expenses:</t>
  </si>
  <si>
    <t>Rent</t>
  </si>
  <si>
    <t>Wages</t>
  </si>
  <si>
    <t>Other expenses</t>
  </si>
  <si>
    <t>Net income</t>
  </si>
  <si>
    <t>ACE COMPANY
Statement of Retained Earnings
For the Year Ending December 31, 20XX</t>
  </si>
  <si>
    <t xml:space="preserve">Beginning balance - January 1, 20XX </t>
  </si>
  <si>
    <t>Less:  Dividends</t>
  </si>
  <si>
    <t>ACE COMPANY
Balance Sheet
December 31, 20XX</t>
  </si>
  <si>
    <t>Cash</t>
  </si>
  <si>
    <t>Accounts receivable</t>
  </si>
  <si>
    <t>Supplies inventory</t>
  </si>
  <si>
    <t>Land</t>
  </si>
  <si>
    <t>Building and equipment</t>
  </si>
  <si>
    <t>Total assets</t>
  </si>
  <si>
    <t>Accounts payable</t>
  </si>
  <si>
    <t>Loan payable</t>
  </si>
  <si>
    <t>Total liabilities</t>
  </si>
  <si>
    <t>Capital stock</t>
  </si>
  <si>
    <t>Retained earnings</t>
  </si>
  <si>
    <t>Total equity</t>
  </si>
  <si>
    <t>Total liabilities and equity</t>
  </si>
  <si>
    <t>Cash received from customers</t>
  </si>
  <si>
    <t>Financing activities</t>
  </si>
  <si>
    <t>Cash paid for utilities</t>
  </si>
  <si>
    <t>Payment of dividends</t>
  </si>
  <si>
    <t>Purchase of building</t>
  </si>
  <si>
    <t>Proceeds from sale of land</t>
  </si>
  <si>
    <t>Cash paid for wages</t>
  </si>
  <si>
    <t>Investing activities</t>
  </si>
  <si>
    <t>Cash paid for rent</t>
  </si>
  <si>
    <t>Cash received from interest</t>
  </si>
  <si>
    <t>Cash paid for supplies</t>
  </si>
  <si>
    <t>Proceeds from long-term loan</t>
  </si>
  <si>
    <t>Issued capital stock</t>
  </si>
  <si>
    <t>Traded trucks for building</t>
  </si>
  <si>
    <t>Traded truck for building</t>
  </si>
  <si>
    <t>Operating activities</t>
  </si>
  <si>
    <t>Provided $1,000 in services to customers on account</t>
  </si>
  <si>
    <t>Collected $1,000 on an outstanding account receivable</t>
  </si>
  <si>
    <t>Provided services to a customer for an immediate cash payment of $1,000</t>
  </si>
  <si>
    <t>Paid wages of $1,000</t>
  </si>
  <si>
    <t>Purchased on account, $1,000 of supplies inventory for future use</t>
  </si>
  <si>
    <t>Paid $1,000 of outstanding accounts payable</t>
  </si>
  <si>
    <t>Purchased land for a $1,000 cash payment</t>
  </si>
  <si>
    <t>Purchased land in exchange for a $1,000 loan payable</t>
  </si>
  <si>
    <t>Paid a $1,000 dividend to shareholders</t>
  </si>
  <si>
    <t>Issued additional stock to shareholders for $1,000 in cash</t>
  </si>
</sst>
</file>

<file path=xl/styles.xml><?xml version="1.0" encoding="utf-8"?>
<styleSheet xmlns="http://schemas.openxmlformats.org/spreadsheetml/2006/main">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409]dd\-mmm\-yy;@"/>
  </numFmts>
  <fonts count="17">
    <font>
      <sz val="10"/>
      <name val="Arial"/>
    </font>
    <font>
      <sz val="10"/>
      <name val="Arial"/>
    </font>
    <font>
      <sz val="8"/>
      <name val="Arial"/>
      <family val="2"/>
    </font>
    <font>
      <sz val="12"/>
      <color indexed="12"/>
      <name val="Arial"/>
      <family val="2"/>
    </font>
    <font>
      <sz val="10"/>
      <name val="Myriad Web Pro"/>
    </font>
    <font>
      <i/>
      <sz val="10"/>
      <name val="Myriad Web Pro"/>
    </font>
    <font>
      <sz val="10"/>
      <name val="Myriad Web Pro"/>
    </font>
    <font>
      <b/>
      <sz val="10"/>
      <color indexed="9"/>
      <name val="Myriad Web Pro"/>
    </font>
    <font>
      <sz val="10"/>
      <color indexed="16"/>
      <name val="Myriad Web Pro"/>
    </font>
    <font>
      <sz val="10"/>
      <name val="Myriad Pro"/>
      <family val="2"/>
    </font>
    <font>
      <sz val="12"/>
      <name val="Myriad Pro"/>
      <family val="2"/>
    </font>
    <font>
      <b/>
      <sz val="10"/>
      <name val="Myriad Web Pro"/>
    </font>
    <font>
      <b/>
      <sz val="12"/>
      <name val="Myriad Web Pro"/>
    </font>
    <font>
      <b/>
      <u val="doubleAccounting"/>
      <sz val="10"/>
      <name val="Myriad Web Pro"/>
    </font>
    <font>
      <b/>
      <u val="singleAccounting"/>
      <sz val="10"/>
      <name val="Myriad Web Pro"/>
    </font>
    <font>
      <sz val="12"/>
      <name val="Myriad Web Pro"/>
    </font>
    <font>
      <b/>
      <sz val="10"/>
      <color indexed="10"/>
      <name val="Myriad Web Pro"/>
    </font>
  </fonts>
  <fills count="13">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
      <patternFill patternType="solid">
        <fgColor theme="4" tint="0.79998168889431442"/>
        <bgColor indexed="64"/>
      </patternFill>
    </fill>
    <fill>
      <patternFill patternType="solid">
        <fgColor indexed="31"/>
        <bgColor indexed="64"/>
      </patternFill>
    </fill>
  </fills>
  <borders count="15">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slantDashDot">
        <color indexed="64"/>
      </bottom>
      <diagonal/>
    </border>
    <border>
      <left/>
      <right/>
      <top style="slantDashDot">
        <color indexed="64"/>
      </top>
      <bottom/>
      <diagonal/>
    </border>
  </borders>
  <cellStyleXfs count="23">
    <xf numFmtId="0" fontId="0" fillId="0" borderId="0"/>
    <xf numFmtId="0" fontId="6" fillId="2" borderId="0" applyNumberFormat="0" applyBorder="0" applyAlignment="0"/>
    <xf numFmtId="0" fontId="4" fillId="3" borderId="0"/>
    <xf numFmtId="0" fontId="7" fillId="3" borderId="0">
      <alignment horizontal="center" vertical="center"/>
    </xf>
    <xf numFmtId="3" fontId="4" fillId="4" borderId="1">
      <alignment horizontal="right" vertical="center" wrapText="1"/>
    </xf>
    <xf numFmtId="0" fontId="8" fillId="4" borderId="2">
      <alignment horizontal="left" vertical="center" wrapText="1"/>
    </xf>
    <xf numFmtId="0" fontId="8" fillId="4" borderId="0">
      <alignment horizontal="left" vertical="center" wrapText="1" indent="1"/>
    </xf>
    <xf numFmtId="3" fontId="9" fillId="4" borderId="3" applyNumberFormat="0" applyFont="0" applyAlignment="0">
      <alignment horizontal="center" vertical="center" wrapText="1"/>
    </xf>
    <xf numFmtId="16" fontId="4" fillId="4" borderId="0">
      <alignment horizontal="center" vertical="center" wrapText="1"/>
    </xf>
    <xf numFmtId="0" fontId="5" fillId="4" borderId="4">
      <alignment horizontal="justify" vertical="center" wrapText="1"/>
    </xf>
    <xf numFmtId="0" fontId="3" fillId="5" borderId="0" applyFont="0" applyAlignment="0">
      <alignment horizontal="center" vertical="center" wrapText="1"/>
    </xf>
    <xf numFmtId="0" fontId="7" fillId="5" borderId="3" applyAlignment="0">
      <alignment horizontal="center" vertical="center" wrapText="1"/>
    </xf>
    <xf numFmtId="166" fontId="10" fillId="6" borderId="5" applyNumberFormat="0" applyFont="0" applyFill="0" applyAlignment="0">
      <alignment horizontal="left" vertical="center" wrapText="1"/>
    </xf>
    <xf numFmtId="166" fontId="4" fillId="0" borderId="5" applyNumberFormat="0" applyFont="0" applyFill="0" applyAlignment="0">
      <alignment horizontal="center" vertical="center" wrapText="1"/>
    </xf>
    <xf numFmtId="166" fontId="4" fillId="7" borderId="6" applyNumberFormat="0" applyBorder="0" applyAlignment="0">
      <alignment horizontal="left" vertical="center" wrapText="1"/>
    </xf>
    <xf numFmtId="0" fontId="7" fillId="8" borderId="7" applyAlignment="0">
      <alignment vertical="center"/>
    </xf>
    <xf numFmtId="0" fontId="1" fillId="8" borderId="0">
      <alignment vertical="center"/>
    </xf>
    <xf numFmtId="166" fontId="4" fillId="6" borderId="8" applyNumberFormat="0" applyBorder="0" applyAlignment="0">
      <alignment horizontal="left" vertical="center" wrapText="1"/>
    </xf>
    <xf numFmtId="0" fontId="4" fillId="4" borderId="0" applyFill="0">
      <alignment horizontal="justify" vertical="top" wrapText="1"/>
    </xf>
    <xf numFmtId="0" fontId="8" fillId="0" borderId="0">
      <alignment horizontal="justify" vertical="top" wrapText="1"/>
    </xf>
    <xf numFmtId="0" fontId="10" fillId="0" borderId="0">
      <alignment horizontal="left" vertical="center" wrapText="1"/>
    </xf>
    <xf numFmtId="0" fontId="4" fillId="9" borderId="0" applyNumberFormat="0" applyAlignment="0">
      <alignment vertical="center"/>
    </xf>
    <xf numFmtId="0" fontId="7" fillId="10" borderId="0" applyNumberFormat="0" applyAlignment="0"/>
  </cellStyleXfs>
  <cellXfs count="66">
    <xf numFmtId="0" fontId="0" fillId="0" borderId="0" xfId="0"/>
    <xf numFmtId="0" fontId="4" fillId="0" borderId="0" xfId="0" applyFont="1"/>
    <xf numFmtId="0" fontId="4" fillId="11" borderId="0" xfId="0" applyFont="1" applyFill="1"/>
    <xf numFmtId="0" fontId="4" fillId="11" borderId="0" xfId="0" applyFont="1" applyFill="1" applyAlignment="1">
      <alignment vertical="top"/>
    </xf>
    <xf numFmtId="0" fontId="4" fillId="11" borderId="0" xfId="0" applyFont="1" applyFill="1" applyAlignment="1">
      <alignment vertical="center"/>
    </xf>
    <xf numFmtId="0" fontId="4" fillId="0" borderId="0" xfId="0" applyFont="1" applyProtection="1">
      <protection hidden="1"/>
    </xf>
    <xf numFmtId="0" fontId="12" fillId="0" borderId="0" xfId="0" applyFont="1" applyAlignment="1" applyProtection="1">
      <alignment horizontal="left" vertical="center" wrapText="1"/>
      <protection hidden="1"/>
    </xf>
    <xf numFmtId="0" fontId="4" fillId="0" borderId="0" xfId="0" applyFont="1" applyFill="1"/>
    <xf numFmtId="0" fontId="4" fillId="0" borderId="0" xfId="0" applyFont="1" applyFill="1" applyAlignment="1">
      <alignment vertical="top"/>
    </xf>
    <xf numFmtId="0" fontId="4" fillId="0" borderId="0" xfId="0" applyFont="1" applyFill="1" applyAlignment="1">
      <alignment vertical="center"/>
    </xf>
    <xf numFmtId="0" fontId="4" fillId="0" borderId="0" xfId="0" applyFont="1" applyFill="1" applyProtection="1">
      <protection hidden="1"/>
    </xf>
    <xf numFmtId="0" fontId="4" fillId="0" borderId="0" xfId="0" applyFont="1" applyFill="1" applyAlignment="1" applyProtection="1">
      <alignment vertical="top"/>
      <protection hidden="1"/>
    </xf>
    <xf numFmtId="0" fontId="12" fillId="0" borderId="0" xfId="0" applyFont="1" applyAlignment="1" applyProtection="1">
      <alignment vertical="center"/>
      <protection hidden="1"/>
    </xf>
    <xf numFmtId="0" fontId="11" fillId="0" borderId="9" xfId="0" applyFont="1" applyBorder="1" applyAlignment="1" applyProtection="1">
      <alignment horizontal="center" vertical="center"/>
      <protection hidden="1"/>
    </xf>
    <xf numFmtId="0" fontId="4" fillId="0" borderId="0" xfId="0" applyFont="1" applyAlignment="1" applyProtection="1">
      <alignment horizontal="center" vertical="center"/>
      <protection hidden="1"/>
    </xf>
    <xf numFmtId="165" fontId="11" fillId="11" borderId="0" xfId="18" applyNumberFormat="1" applyFont="1" applyFill="1" applyBorder="1" applyAlignment="1" applyProtection="1">
      <alignment horizontal="center" vertical="center"/>
      <protection hidden="1"/>
    </xf>
    <xf numFmtId="37" fontId="11" fillId="11" borderId="0" xfId="18" applyNumberFormat="1" applyFont="1" applyFill="1" applyBorder="1" applyAlignment="1" applyProtection="1">
      <alignment horizontal="center" vertical="center"/>
      <protection hidden="1"/>
    </xf>
    <xf numFmtId="0" fontId="4" fillId="0" borderId="0" xfId="0" applyFont="1" applyFill="1" applyAlignment="1" applyProtection="1">
      <alignment vertical="center"/>
      <protection hidden="1"/>
    </xf>
    <xf numFmtId="165" fontId="11" fillId="0" borderId="0" xfId="0" applyNumberFormat="1" applyFont="1" applyAlignment="1" applyProtection="1">
      <alignment horizontal="left" vertical="center"/>
      <protection hidden="1"/>
    </xf>
    <xf numFmtId="164" fontId="11" fillId="0" borderId="0" xfId="18" applyNumberFormat="1" applyFont="1" applyFill="1" applyBorder="1" applyAlignment="1" applyProtection="1">
      <alignment horizontal="center" vertical="center"/>
      <protection hidden="1"/>
    </xf>
    <xf numFmtId="164" fontId="11" fillId="0" borderId="0" xfId="0" applyNumberFormat="1" applyFont="1" applyAlignment="1" applyProtection="1">
      <alignment horizontal="center" vertical="center"/>
      <protection hidden="1"/>
    </xf>
    <xf numFmtId="165" fontId="11" fillId="11" borderId="0" xfId="18" applyNumberFormat="1" applyFont="1" applyFill="1" applyBorder="1" applyAlignment="1" applyProtection="1">
      <alignment horizontal="left" vertical="center"/>
      <protection hidden="1"/>
    </xf>
    <xf numFmtId="165" fontId="11" fillId="0" borderId="0" xfId="0" applyNumberFormat="1" applyFont="1" applyAlignment="1" applyProtection="1">
      <alignment horizontal="left" vertical="center" indent="2"/>
      <protection hidden="1"/>
    </xf>
    <xf numFmtId="165" fontId="11" fillId="0" borderId="0" xfId="18" applyNumberFormat="1" applyFont="1" applyFill="1" applyBorder="1" applyAlignment="1" applyProtection="1">
      <alignment horizontal="center" vertical="center"/>
      <protection hidden="1"/>
    </xf>
    <xf numFmtId="165" fontId="11" fillId="11" borderId="0" xfId="18" applyNumberFormat="1" applyFont="1" applyFill="1" applyBorder="1" applyAlignment="1" applyProtection="1">
      <alignment horizontal="left" vertical="center" indent="2"/>
      <protection hidden="1"/>
    </xf>
    <xf numFmtId="37" fontId="16" fillId="11" borderId="0" xfId="18" applyNumberFormat="1" applyFont="1" applyFill="1" applyBorder="1" applyAlignment="1" applyProtection="1">
      <alignment horizontal="center" vertical="center"/>
      <protection hidden="1"/>
    </xf>
    <xf numFmtId="165" fontId="11" fillId="11" borderId="0" xfId="0" applyNumberFormat="1" applyFont="1" applyFill="1" applyAlignment="1" applyProtection="1">
      <alignment horizontal="center" vertical="center"/>
      <protection hidden="1"/>
    </xf>
    <xf numFmtId="165" fontId="14" fillId="0" borderId="0" xfId="18" applyNumberFormat="1" applyFont="1" applyFill="1" applyBorder="1" applyAlignment="1" applyProtection="1">
      <alignment horizontal="center" vertical="center"/>
      <protection hidden="1"/>
    </xf>
    <xf numFmtId="164" fontId="14" fillId="0" borderId="0" xfId="0" applyNumberFormat="1" applyFont="1" applyAlignment="1" applyProtection="1">
      <alignment horizontal="center" vertical="center"/>
      <protection hidden="1"/>
    </xf>
    <xf numFmtId="164" fontId="13" fillId="11" borderId="0" xfId="18" applyNumberFormat="1" applyFont="1" applyFill="1" applyAlignment="1" applyProtection="1">
      <alignment horizontal="center" vertical="center"/>
      <protection hidden="1"/>
    </xf>
    <xf numFmtId="0" fontId="11" fillId="11" borderId="0" xfId="18" applyFont="1" applyFill="1" applyAlignment="1" applyProtection="1">
      <alignment horizontal="center" vertical="center"/>
      <protection hidden="1"/>
    </xf>
    <xf numFmtId="0" fontId="11" fillId="0" borderId="0" xfId="0" applyFont="1" applyAlignment="1" applyProtection="1">
      <alignment horizontal="left" vertical="center" indent="4"/>
      <protection hidden="1"/>
    </xf>
    <xf numFmtId="165" fontId="11" fillId="0" borderId="0" xfId="0" applyNumberFormat="1" applyFont="1" applyAlignment="1" applyProtection="1">
      <alignment horizontal="center" vertical="center"/>
      <protection hidden="1"/>
    </xf>
    <xf numFmtId="164" fontId="11" fillId="11" borderId="0" xfId="18" applyNumberFormat="1" applyFont="1" applyFill="1" applyBorder="1" applyAlignment="1" applyProtection="1">
      <alignment horizontal="center" vertical="center"/>
      <protection hidden="1"/>
    </xf>
    <xf numFmtId="165" fontId="14" fillId="0" borderId="0" xfId="18" applyNumberFormat="1" applyFont="1" applyFill="1" applyAlignment="1" applyProtection="1">
      <alignment horizontal="center" vertical="center"/>
      <protection hidden="1"/>
    </xf>
    <xf numFmtId="164" fontId="11" fillId="11" borderId="0" xfId="0" applyNumberFormat="1" applyFont="1" applyFill="1" applyAlignment="1" applyProtection="1">
      <alignment horizontal="center" vertical="center"/>
      <protection hidden="1"/>
    </xf>
    <xf numFmtId="165" fontId="14" fillId="0" borderId="0" xfId="0" applyNumberFormat="1" applyFont="1" applyAlignment="1" applyProtection="1">
      <alignment horizontal="center" vertical="center"/>
      <protection hidden="1"/>
    </xf>
    <xf numFmtId="165" fontId="14" fillId="11" borderId="0" xfId="18" applyNumberFormat="1" applyFont="1" applyFill="1" applyAlignment="1" applyProtection="1">
      <alignment horizontal="center" vertical="center"/>
      <protection hidden="1"/>
    </xf>
    <xf numFmtId="0" fontId="11" fillId="0" borderId="0" xfId="0" applyFont="1" applyBorder="1" applyAlignment="1" applyProtection="1">
      <alignment horizontal="left" vertical="center" indent="2"/>
      <protection hidden="1"/>
    </xf>
    <xf numFmtId="164" fontId="13" fillId="0" borderId="13" xfId="18" applyNumberFormat="1" applyFont="1" applyFill="1" applyBorder="1" applyAlignment="1" applyProtection="1">
      <alignment horizontal="center" vertical="center"/>
      <protection hidden="1"/>
    </xf>
    <xf numFmtId="0" fontId="4" fillId="0" borderId="0" xfId="0" applyFont="1" applyBorder="1" applyAlignment="1" applyProtection="1">
      <alignment horizontal="center" vertical="center"/>
      <protection hidden="1"/>
    </xf>
    <xf numFmtId="165" fontId="11" fillId="11" borderId="14" xfId="18" applyNumberFormat="1" applyFont="1" applyFill="1" applyBorder="1" applyAlignment="1" applyProtection="1">
      <alignment horizontal="left" vertical="center"/>
      <protection hidden="1"/>
    </xf>
    <xf numFmtId="37" fontId="11" fillId="11" borderId="14" xfId="18" applyNumberFormat="1" applyFont="1" applyFill="1" applyBorder="1" applyAlignment="1" applyProtection="1">
      <alignment horizontal="center" vertical="center"/>
      <protection hidden="1"/>
    </xf>
    <xf numFmtId="0" fontId="4" fillId="0" borderId="0" xfId="0" applyFont="1" applyFill="1" applyBorder="1" applyProtection="1">
      <protection hidden="1"/>
    </xf>
    <xf numFmtId="164" fontId="14" fillId="11" borderId="0" xfId="18" applyNumberFormat="1" applyFont="1" applyFill="1" applyBorder="1" applyAlignment="1" applyProtection="1">
      <alignment horizontal="center" vertical="center"/>
      <protection hidden="1"/>
    </xf>
    <xf numFmtId="164" fontId="14" fillId="11" borderId="13" xfId="18" applyNumberFormat="1" applyFont="1" applyFill="1" applyBorder="1" applyAlignment="1" applyProtection="1">
      <alignment horizontal="center" vertical="center"/>
      <protection hidden="1"/>
    </xf>
    <xf numFmtId="164" fontId="11" fillId="0" borderId="0" xfId="0" applyNumberFormat="1" applyFont="1" applyFill="1" applyAlignment="1" applyProtection="1">
      <alignment horizontal="center" vertical="center"/>
      <protection hidden="1"/>
    </xf>
    <xf numFmtId="164" fontId="14" fillId="0" borderId="13" xfId="18" applyNumberFormat="1" applyFont="1" applyFill="1" applyBorder="1" applyAlignment="1" applyProtection="1">
      <alignment horizontal="center" vertical="center"/>
      <protection hidden="1"/>
    </xf>
    <xf numFmtId="165" fontId="11" fillId="11" borderId="13" xfId="0" applyNumberFormat="1" applyFont="1" applyFill="1" applyBorder="1" applyAlignment="1" applyProtection="1">
      <alignment horizontal="left" vertical="center" indent="4"/>
      <protection hidden="1"/>
    </xf>
    <xf numFmtId="164" fontId="13" fillId="11" borderId="13" xfId="18" applyNumberFormat="1" applyFont="1" applyFill="1" applyBorder="1" applyAlignment="1" applyProtection="1">
      <alignment horizontal="center" vertical="center"/>
      <protection hidden="1"/>
    </xf>
    <xf numFmtId="165" fontId="11" fillId="0" borderId="0" xfId="0" applyNumberFormat="1" applyFont="1" applyAlignment="1" applyProtection="1">
      <alignment horizontal="left" vertical="center" indent="4"/>
      <protection hidden="1"/>
    </xf>
    <xf numFmtId="165" fontId="14" fillId="0" borderId="14" xfId="18" applyNumberFormat="1" applyFont="1" applyFill="1" applyBorder="1" applyAlignment="1" applyProtection="1">
      <alignment horizontal="center" vertical="center"/>
      <protection hidden="1"/>
    </xf>
    <xf numFmtId="0" fontId="4" fillId="0" borderId="14" xfId="0" applyFont="1" applyBorder="1" applyAlignment="1" applyProtection="1">
      <alignment horizontal="center" vertical="center"/>
      <protection hidden="1"/>
    </xf>
    <xf numFmtId="0" fontId="11" fillId="0" borderId="0" xfId="0" applyFont="1" applyAlignment="1" applyProtection="1">
      <alignment horizontal="left" vertical="center" wrapText="1"/>
      <protection hidden="1"/>
    </xf>
    <xf numFmtId="0" fontId="11" fillId="0" borderId="0" xfId="0" applyFont="1" applyAlignment="1" applyProtection="1">
      <alignment vertical="center"/>
      <protection hidden="1"/>
    </xf>
    <xf numFmtId="37" fontId="12" fillId="0" borderId="0" xfId="18" applyNumberFormat="1" applyFont="1" applyFill="1" applyBorder="1" applyAlignment="1" applyProtection="1">
      <alignment horizontal="center" vertical="center" wrapText="1"/>
      <protection hidden="1"/>
    </xf>
    <xf numFmtId="37" fontId="11" fillId="0" borderId="0" xfId="18" applyNumberFormat="1" applyFont="1" applyFill="1" applyBorder="1" applyAlignment="1" applyProtection="1">
      <alignment horizontal="left" vertical="center" wrapText="1"/>
      <protection hidden="1"/>
    </xf>
    <xf numFmtId="37" fontId="11" fillId="0" borderId="0" xfId="18" applyNumberFormat="1" applyFont="1" applyFill="1" applyBorder="1" applyAlignment="1" applyProtection="1">
      <alignment horizontal="left" vertical="center" wrapText="1" indent="2"/>
      <protection hidden="1"/>
    </xf>
    <xf numFmtId="0" fontId="11" fillId="0" borderId="0" xfId="0" applyFont="1" applyAlignment="1" applyProtection="1">
      <protection hidden="1"/>
    </xf>
    <xf numFmtId="0" fontId="4" fillId="0" borderId="0" xfId="0" applyFont="1" applyAlignment="1" applyProtection="1">
      <protection hidden="1"/>
    </xf>
    <xf numFmtId="0" fontId="12" fillId="12" borderId="0" xfId="0" applyFont="1" applyFill="1" applyAlignment="1" applyProtection="1">
      <alignment horizontal="center" vertical="center" wrapText="1"/>
      <protection hidden="1"/>
    </xf>
    <xf numFmtId="0" fontId="15" fillId="12" borderId="0" xfId="0" applyFont="1" applyFill="1" applyAlignment="1" applyProtection="1">
      <alignment horizontal="center" vertical="center"/>
      <protection hidden="1"/>
    </xf>
    <xf numFmtId="0" fontId="12" fillId="12" borderId="0" xfId="18" applyFont="1" applyFill="1" applyAlignment="1" applyProtection="1">
      <alignment horizontal="center" vertical="center" wrapText="1"/>
      <protection hidden="1"/>
    </xf>
    <xf numFmtId="0" fontId="11" fillId="0" borderId="10" xfId="0" applyFont="1" applyBorder="1" applyAlignment="1" applyProtection="1">
      <alignment horizontal="center" vertical="center"/>
      <protection locked="0"/>
    </xf>
    <xf numFmtId="0" fontId="11" fillId="0" borderId="11" xfId="0" applyFont="1" applyBorder="1" applyAlignment="1" applyProtection="1">
      <alignment horizontal="center" vertical="center"/>
      <protection locked="0"/>
    </xf>
    <xf numFmtId="0" fontId="11" fillId="0" borderId="12" xfId="0" applyFont="1" applyBorder="1" applyAlignment="1" applyProtection="1">
      <alignment horizontal="center" vertical="center"/>
      <protection locked="0"/>
    </xf>
  </cellXfs>
  <cellStyles count="23">
    <cellStyle name="bsbody" xfId="1"/>
    <cellStyle name="bsfoot" xfId="2"/>
    <cellStyle name="bshead" xfId="3"/>
    <cellStyle name="GenJour#" xfId="4"/>
    <cellStyle name="GenJour1" xfId="5"/>
    <cellStyle name="GenJour2" xfId="6"/>
    <cellStyle name="GenJourBody" xfId="7"/>
    <cellStyle name="GenJourDate" xfId="8"/>
    <cellStyle name="GenJourDes" xfId="9"/>
    <cellStyle name="GenJourFoot" xfId="10"/>
    <cellStyle name="GenJourHead" xfId="11"/>
    <cellStyle name="LedgBody" xfId="12"/>
    <cellStyle name="ledgerwkbk" xfId="13"/>
    <cellStyle name="LedgGreen" xfId="14"/>
    <cellStyle name="LedgHead" xfId="15"/>
    <cellStyle name="LedgSide" xfId="16"/>
    <cellStyle name="LedgYellow" xfId="17"/>
    <cellStyle name="Normal" xfId="0" builtinId="0"/>
    <cellStyle name="POA" xfId="18"/>
    <cellStyle name="POAanswer" xfId="19"/>
    <cellStyle name="POAhead" xfId="20"/>
    <cellStyle name="trialbody" xfId="21"/>
    <cellStyle name="trialhead" xfId="22"/>
  </cellStyles>
  <dxfs count="24">
    <dxf>
      <fill>
        <patternFill patternType="solid">
          <fgColor auto="1"/>
          <bgColor rgb="FFFFFF00"/>
        </patternFill>
      </fill>
    </dxf>
    <dxf>
      <fill>
        <patternFill patternType="solid">
          <fgColor auto="1"/>
          <bgColor rgb="FFFFFF00"/>
        </patternFill>
      </fill>
    </dxf>
    <dxf>
      <fill>
        <patternFill patternType="solid">
          <fgColor auto="1"/>
          <bgColor rgb="FFFF6969"/>
        </patternFill>
      </fill>
    </dxf>
    <dxf>
      <fill>
        <patternFill patternType="solid">
          <fgColor auto="1"/>
          <bgColor rgb="FFFF6969"/>
        </patternFill>
      </fill>
    </dxf>
    <dxf>
      <fill>
        <patternFill patternType="solid">
          <fgColor auto="1"/>
          <bgColor rgb="FFFF6969"/>
        </patternFill>
      </fill>
    </dxf>
    <dxf>
      <fill>
        <patternFill patternType="solid">
          <fgColor auto="1"/>
          <bgColor rgb="FFFF6969"/>
        </patternFill>
      </fill>
    </dxf>
    <dxf>
      <fill>
        <patternFill patternType="solid">
          <fgColor auto="1"/>
          <bgColor rgb="FFFF6969"/>
        </patternFill>
      </fill>
    </dxf>
    <dxf>
      <fill>
        <patternFill patternType="solid">
          <fgColor auto="1"/>
          <bgColor rgb="FFFF6969"/>
        </patternFill>
      </fill>
    </dxf>
    <dxf>
      <fill>
        <patternFill patternType="solid">
          <fgColor auto="1"/>
          <bgColor rgb="FFFF6969"/>
        </patternFill>
      </fill>
    </dxf>
    <dxf>
      <fill>
        <patternFill patternType="solid">
          <fgColor auto="1"/>
          <bgColor rgb="FFFF6969"/>
        </patternFill>
      </fill>
    </dxf>
    <dxf>
      <fill>
        <patternFill patternType="solid">
          <fgColor auto="1"/>
          <bgColor rgb="FFFFFF00"/>
        </patternFill>
      </fill>
    </dxf>
    <dxf>
      <fill>
        <patternFill patternType="solid">
          <fgColor auto="1"/>
          <bgColor rgb="FFFFFF00"/>
        </patternFill>
      </fill>
    </dxf>
    <dxf>
      <fill>
        <patternFill patternType="solid">
          <fgColor auto="1"/>
          <bgColor rgb="FFFFFF00"/>
        </patternFill>
      </fill>
    </dxf>
    <dxf>
      <fill>
        <patternFill>
          <bgColor rgb="FF00FF00"/>
        </patternFill>
      </fill>
    </dxf>
    <dxf>
      <fill>
        <patternFill patternType="solid">
          <fgColor auto="1"/>
          <bgColor rgb="FFFFFF00"/>
        </patternFill>
      </fill>
    </dxf>
    <dxf>
      <fill>
        <patternFill patternType="solid">
          <fgColor auto="1"/>
          <bgColor rgb="FFFFFF00"/>
        </patternFill>
      </fill>
    </dxf>
    <dxf>
      <fill>
        <patternFill>
          <bgColor rgb="FF00FF00"/>
        </patternFill>
      </fill>
    </dxf>
    <dxf>
      <fill>
        <patternFill>
          <bgColor rgb="FF00FF00"/>
        </patternFill>
      </fill>
    </dxf>
    <dxf>
      <fill>
        <patternFill patternType="solid">
          <fgColor auto="1"/>
          <bgColor rgb="FFFF6969"/>
        </patternFill>
      </fill>
    </dxf>
    <dxf>
      <fill>
        <patternFill patternType="solid">
          <fgColor auto="1"/>
          <bgColor rgb="FFFFFF00"/>
        </patternFill>
      </fill>
    </dxf>
    <dxf>
      <fill>
        <patternFill>
          <bgColor rgb="FF00FF00"/>
        </patternFill>
      </fill>
    </dxf>
    <dxf>
      <fill>
        <patternFill>
          <bgColor rgb="FF00FF00"/>
        </patternFill>
      </fill>
    </dxf>
    <dxf>
      <fill>
        <patternFill patternType="solid">
          <fgColor auto="1"/>
          <bgColor rgb="FFFF6969"/>
        </patternFill>
      </fill>
    </dxf>
    <dxf>
      <fill>
        <patternFill>
          <bgColor theme="4" tint="0.79998168889431442"/>
        </patternFill>
      </fill>
    </dxf>
  </dxfs>
  <tableStyles count="1" defaultTableStyle="TableStyleMedium9">
    <tableStyle name="Table Style 1" pivot="0" count="1">
      <tableStyleElement type="firstRowStripe" dxfId="23"/>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F6F7F5"/>
      <rgbColor rgb="00FCF0E7"/>
      <rgbColor rgb="003366FF"/>
      <rgbColor rgb="0033CCCC"/>
      <rgbColor rgb="0099CC00"/>
      <rgbColor rgb="00AD4929"/>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6969"/>
      <color rgb="FF00FF64"/>
      <color rgb="FF00FF00"/>
      <color rgb="FFFAA892"/>
      <color rgb="FFAEF280"/>
      <color rgb="FFDCE6F1"/>
      <color rgb="FFE6F0FB"/>
      <color rgb="FFFF0000"/>
      <color rgb="FFF97B2D"/>
      <color rgb="FF9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CQ104"/>
  <sheetViews>
    <sheetView tabSelected="1" workbookViewId="0">
      <selection activeCell="A3" sqref="A3:D3"/>
    </sheetView>
  </sheetViews>
  <sheetFormatPr baseColWidth="10" defaultColWidth="8.83203125" defaultRowHeight="13"/>
  <cols>
    <col min="1" max="1" width="48.33203125" style="1" customWidth="1"/>
    <col min="2" max="2" width="16.6640625" style="1" customWidth="1"/>
    <col min="3" max="3" width="6.6640625" style="1" customWidth="1"/>
    <col min="4" max="4" width="16.5" style="1" customWidth="1"/>
    <col min="5" max="5" width="4.6640625" style="1" customWidth="1"/>
    <col min="6" max="6" width="95.5" style="1" hidden="1" customWidth="1"/>
    <col min="7" max="7" width="43" style="1" hidden="1" customWidth="1"/>
    <col min="8" max="11" width="8.83203125" style="1" hidden="1" customWidth="1"/>
    <col min="12" max="26" width="0" style="1" hidden="1" customWidth="1"/>
    <col min="27" max="95" width="8.83203125" style="7"/>
    <col min="96" max="16384" width="8.83203125" style="1"/>
  </cols>
  <sheetData>
    <row r="1" spans="1:95" s="2" customFormat="1" ht="174.75" customHeight="1">
      <c r="A1" s="62" t="s">
        <v>0</v>
      </c>
      <c r="B1" s="62"/>
      <c r="C1" s="62"/>
      <c r="D1" s="62"/>
      <c r="E1" s="10"/>
      <c r="F1" s="10"/>
      <c r="G1" s="7"/>
      <c r="H1" s="7"/>
      <c r="I1" s="7"/>
      <c r="J1" s="7"/>
      <c r="K1" s="7"/>
      <c r="L1" s="7"/>
      <c r="M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row>
    <row r="2" spans="1:95" ht="24" customHeight="1" thickBot="1">
      <c r="A2" s="5"/>
      <c r="B2" s="5"/>
      <c r="C2" s="5"/>
      <c r="D2" s="5"/>
      <c r="E2" s="10"/>
      <c r="F2" s="10"/>
      <c r="G2" s="7"/>
      <c r="H2" s="7"/>
      <c r="I2" s="7"/>
      <c r="J2" s="7"/>
      <c r="K2" s="7"/>
      <c r="L2" s="7"/>
      <c r="M2" s="7"/>
    </row>
    <row r="3" spans="1:95" ht="24" customHeight="1" thickBot="1">
      <c r="A3" s="63" t="s">
        <v>46</v>
      </c>
      <c r="B3" s="64"/>
      <c r="C3" s="64"/>
      <c r="D3" s="65"/>
      <c r="E3" s="10"/>
      <c r="F3" s="10"/>
      <c r="G3" s="7"/>
      <c r="H3" s="7"/>
      <c r="I3" s="7"/>
      <c r="J3" s="7"/>
      <c r="K3" s="7"/>
      <c r="L3" s="7"/>
      <c r="M3" s="7"/>
    </row>
    <row r="4" spans="1:95" ht="24" customHeight="1">
      <c r="A4" s="5"/>
      <c r="B4" s="5"/>
      <c r="C4" s="5"/>
      <c r="D4" s="5"/>
      <c r="E4" s="10"/>
      <c r="F4" s="10"/>
      <c r="G4" s="7"/>
      <c r="H4" s="7"/>
      <c r="I4" s="7"/>
      <c r="J4" s="7"/>
      <c r="K4" s="7"/>
      <c r="L4" s="7"/>
      <c r="M4" s="7"/>
    </row>
    <row r="5" spans="1:95" s="3" customFormat="1" ht="60" customHeight="1">
      <c r="A5" s="60" t="s">
        <v>2</v>
      </c>
      <c r="B5" s="61"/>
      <c r="C5" s="61"/>
      <c r="D5" s="61"/>
      <c r="E5" s="11"/>
      <c r="F5" s="11"/>
      <c r="G5" s="8"/>
      <c r="H5" s="8"/>
      <c r="I5" s="8"/>
      <c r="J5" s="8"/>
      <c r="K5" s="8"/>
      <c r="L5" s="8"/>
      <c r="M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row>
    <row r="6" spans="1:95" ht="24" customHeight="1">
      <c r="A6" s="12"/>
      <c r="B6" s="13" t="s">
        <v>3</v>
      </c>
      <c r="C6" s="14"/>
      <c r="D6" s="13" t="s">
        <v>4</v>
      </c>
      <c r="E6" s="10"/>
      <c r="F6" s="10"/>
      <c r="G6" s="7"/>
      <c r="H6" s="7"/>
      <c r="I6" s="7"/>
      <c r="J6" s="7"/>
      <c r="K6" s="7"/>
      <c r="L6" s="7"/>
      <c r="M6" s="7"/>
    </row>
    <row r="7" spans="1:95" s="3" customFormat="1" ht="24" customHeight="1">
      <c r="A7" s="15"/>
      <c r="B7" s="15"/>
      <c r="C7" s="16" t="s">
        <v>5</v>
      </c>
      <c r="D7" s="15"/>
      <c r="E7" s="11"/>
      <c r="F7" s="17"/>
      <c r="G7" s="8"/>
      <c r="H7" s="8"/>
      <c r="I7" s="8"/>
      <c r="J7" s="8"/>
      <c r="K7" s="8"/>
      <c r="L7" s="8"/>
      <c r="M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row>
    <row r="8" spans="1:95" ht="24" customHeight="1">
      <c r="A8" s="18" t="s">
        <v>6</v>
      </c>
      <c r="B8" s="19">
        <v>150000</v>
      </c>
      <c r="C8" s="14" t="s">
        <v>5</v>
      </c>
      <c r="D8" s="20">
        <f>IF($A$3="Provided $1,000 in services to customers on account",B8/2+1000,B8/2) + IF($A$3="Provided services to a customer for an immediate cash payment of $1,000",B8/2+1000,B8/2)</f>
        <v>150000</v>
      </c>
      <c r="E8" s="10"/>
      <c r="F8" s="10"/>
      <c r="G8" s="7"/>
      <c r="H8" s="7"/>
      <c r="I8" s="7"/>
      <c r="J8" s="7"/>
      <c r="K8" s="7"/>
      <c r="L8" s="7"/>
    </row>
    <row r="9" spans="1:95" s="4" customFormat="1" ht="24" customHeight="1">
      <c r="A9" s="21" t="s">
        <v>7</v>
      </c>
      <c r="B9" s="15" t="s">
        <v>5</v>
      </c>
      <c r="C9" s="16" t="s">
        <v>5</v>
      </c>
      <c r="D9" s="15" t="s">
        <v>5</v>
      </c>
      <c r="E9" s="17"/>
      <c r="F9" s="17"/>
      <c r="G9" s="9"/>
      <c r="H9" s="9"/>
      <c r="I9" s="9"/>
      <c r="J9" s="9"/>
      <c r="K9" s="9"/>
      <c r="L9" s="9"/>
      <c r="M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row>
    <row r="10" spans="1:95" ht="24" customHeight="1">
      <c r="A10" s="22" t="s">
        <v>8</v>
      </c>
      <c r="B10" s="23">
        <v>-60000</v>
      </c>
      <c r="C10" s="14"/>
      <c r="D10" s="23">
        <f>B10</f>
        <v>-60000</v>
      </c>
      <c r="E10" s="10"/>
      <c r="F10" s="10"/>
      <c r="G10" s="7"/>
      <c r="H10" s="7"/>
      <c r="I10" s="7"/>
      <c r="J10" s="7"/>
      <c r="K10" s="7"/>
      <c r="L10" s="7"/>
      <c r="M10" s="7"/>
    </row>
    <row r="11" spans="1:95" s="4" customFormat="1" ht="24" customHeight="1">
      <c r="A11" s="24" t="s">
        <v>9</v>
      </c>
      <c r="B11" s="15">
        <v>-40000</v>
      </c>
      <c r="C11" s="25" t="s">
        <v>5</v>
      </c>
      <c r="D11" s="26">
        <f>IF($A$3="Paid wages of $1,000",B11-1000,B11)</f>
        <v>-40000</v>
      </c>
      <c r="E11" s="17"/>
      <c r="F11" s="17"/>
      <c r="G11" s="9"/>
      <c r="H11" s="9"/>
      <c r="I11" s="9"/>
      <c r="J11" s="9"/>
      <c r="K11" s="9"/>
      <c r="L11" s="9"/>
      <c r="M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row>
    <row r="12" spans="1:95" ht="24" customHeight="1">
      <c r="A12" s="22" t="s">
        <v>10</v>
      </c>
      <c r="B12" s="27">
        <v>-25000</v>
      </c>
      <c r="C12" s="14"/>
      <c r="D12" s="28">
        <v>-25000</v>
      </c>
      <c r="E12" s="10"/>
      <c r="F12" s="10"/>
      <c r="G12" s="7"/>
      <c r="H12" s="7"/>
      <c r="I12" s="7"/>
      <c r="J12" s="7"/>
      <c r="K12" s="7"/>
      <c r="L12" s="7"/>
      <c r="M12" s="7"/>
    </row>
    <row r="13" spans="1:95" s="5" customFormat="1" ht="24" customHeight="1">
      <c r="A13" s="21" t="s">
        <v>11</v>
      </c>
      <c r="B13" s="29">
        <f>SUM(B8:B12)</f>
        <v>25000</v>
      </c>
      <c r="C13" s="30"/>
      <c r="D13" s="29">
        <f>SUM(D8:D12)</f>
        <v>25000</v>
      </c>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row>
    <row r="14" spans="1:95" s="5" customFormat="1" ht="42" customHeight="1">
      <c r="A14" s="31"/>
      <c r="B14" s="14"/>
      <c r="C14" s="14"/>
      <c r="D14" s="32"/>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row>
    <row r="15" spans="1:95" s="3" customFormat="1" ht="60" customHeight="1">
      <c r="A15" s="60" t="s">
        <v>12</v>
      </c>
      <c r="B15" s="61"/>
      <c r="C15" s="61"/>
      <c r="D15" s="61"/>
      <c r="E15" s="11"/>
      <c r="F15" s="11"/>
      <c r="G15" s="8"/>
      <c r="H15" s="8"/>
      <c r="I15" s="8"/>
      <c r="J15" s="8"/>
      <c r="K15" s="8"/>
      <c r="L15" s="8"/>
      <c r="M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row>
    <row r="16" spans="1:95" ht="24" customHeight="1">
      <c r="A16" s="12"/>
      <c r="B16" s="13" t="s">
        <v>3</v>
      </c>
      <c r="C16" s="14"/>
      <c r="D16" s="13" t="s">
        <v>4</v>
      </c>
      <c r="E16" s="10"/>
      <c r="F16" s="10"/>
      <c r="G16" s="7"/>
      <c r="H16" s="7"/>
      <c r="I16" s="7"/>
      <c r="J16" s="7"/>
      <c r="K16" s="7"/>
      <c r="L16" s="7"/>
      <c r="M16" s="7"/>
    </row>
    <row r="17" spans="1:95" s="3" customFormat="1" ht="24" customHeight="1">
      <c r="A17" s="21" t="s">
        <v>13</v>
      </c>
      <c r="B17" s="33">
        <v>200000</v>
      </c>
      <c r="C17" s="16" t="s">
        <v>5</v>
      </c>
      <c r="D17" s="33">
        <v>200000</v>
      </c>
      <c r="E17" s="11"/>
      <c r="F17" s="17"/>
      <c r="G17" s="8"/>
      <c r="H17" s="8"/>
      <c r="I17" s="8"/>
      <c r="J17" s="8"/>
      <c r="K17" s="8"/>
      <c r="L17" s="8"/>
      <c r="M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row>
    <row r="18" spans="1:95" ht="24" customHeight="1">
      <c r="A18" s="18" t="s">
        <v>11</v>
      </c>
      <c r="B18" s="27">
        <f>B13</f>
        <v>25000</v>
      </c>
      <c r="C18" s="14"/>
      <c r="D18" s="34">
        <f>D13</f>
        <v>25000</v>
      </c>
      <c r="E18" s="10"/>
      <c r="F18" s="10"/>
      <c r="G18" s="7"/>
      <c r="H18" s="7"/>
      <c r="I18" s="7"/>
      <c r="J18" s="7"/>
      <c r="K18" s="7"/>
      <c r="L18" s="7"/>
      <c r="M18" s="7"/>
    </row>
    <row r="19" spans="1:95" s="4" customFormat="1" ht="24" customHeight="1">
      <c r="A19" s="21" t="s">
        <v>5</v>
      </c>
      <c r="B19" s="33">
        <f>B17+B18</f>
        <v>225000</v>
      </c>
      <c r="C19" s="25" t="s">
        <v>5</v>
      </c>
      <c r="D19" s="35">
        <f>D17+D18</f>
        <v>225000</v>
      </c>
      <c r="E19" s="17"/>
      <c r="F19" s="17"/>
      <c r="G19" s="9"/>
      <c r="H19" s="9"/>
      <c r="I19" s="9"/>
      <c r="J19" s="9"/>
      <c r="K19" s="9"/>
      <c r="L19" s="9"/>
      <c r="M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row>
    <row r="20" spans="1:95" ht="24" customHeight="1">
      <c r="A20" s="18" t="s">
        <v>14</v>
      </c>
      <c r="B20" s="27">
        <v>0</v>
      </c>
      <c r="C20" s="14"/>
      <c r="D20" s="36">
        <f>IF($A$3="Paid a $1,000 dividend to shareholders",B20+1000,B20)</f>
        <v>0</v>
      </c>
      <c r="E20" s="10"/>
      <c r="F20" s="10"/>
      <c r="G20" s="7"/>
      <c r="H20" s="7"/>
      <c r="I20" s="7"/>
      <c r="J20" s="7"/>
      <c r="K20" s="7"/>
      <c r="L20" s="7"/>
      <c r="M20" s="7"/>
    </row>
    <row r="21" spans="1:95" s="5" customFormat="1" ht="24" customHeight="1">
      <c r="A21" s="21" t="s">
        <v>1</v>
      </c>
      <c r="B21" s="29">
        <f>B19-B20</f>
        <v>225000</v>
      </c>
      <c r="C21" s="30"/>
      <c r="D21" s="29">
        <f>D19-D20</f>
        <v>225000</v>
      </c>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row>
    <row r="22" spans="1:95" s="5" customFormat="1" ht="42" customHeight="1">
      <c r="A22" s="31"/>
      <c r="B22" s="14"/>
      <c r="C22" s="14"/>
      <c r="D22" s="32"/>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row>
    <row r="23" spans="1:95" s="3" customFormat="1" ht="60" customHeight="1">
      <c r="A23" s="60" t="s">
        <v>15</v>
      </c>
      <c r="B23" s="61"/>
      <c r="C23" s="61"/>
      <c r="D23" s="61"/>
      <c r="E23" s="11"/>
      <c r="F23" s="11"/>
      <c r="G23" s="8"/>
      <c r="H23" s="8"/>
      <c r="I23" s="8"/>
      <c r="J23" s="8"/>
      <c r="K23" s="8"/>
      <c r="L23" s="8"/>
      <c r="M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row>
    <row r="24" spans="1:95" ht="24" customHeight="1">
      <c r="A24" s="12"/>
      <c r="B24" s="13" t="s">
        <v>3</v>
      </c>
      <c r="C24" s="14"/>
      <c r="D24" s="13" t="s">
        <v>4</v>
      </c>
      <c r="E24" s="10"/>
      <c r="F24" s="10"/>
      <c r="G24" s="7"/>
      <c r="H24" s="7"/>
      <c r="I24" s="7"/>
      <c r="J24" s="7"/>
      <c r="K24" s="7"/>
      <c r="L24" s="7"/>
      <c r="M24" s="7"/>
    </row>
    <row r="25" spans="1:95" s="3" customFormat="1" ht="24" customHeight="1">
      <c r="A25" s="21" t="s">
        <v>16</v>
      </c>
      <c r="B25" s="33">
        <v>200000</v>
      </c>
      <c r="C25" s="16" t="s">
        <v>5</v>
      </c>
      <c r="D25" s="35">
        <f>IF($A$3="Collected $1,000 on an outstanding account receivable",B25/7+1000,B25/7) + IF($A$3="Provided services to a customer for an immediate cash payment of $1,000",B25/7+1000,B25/7)+IF($A$3="Paid wages of $1,000",B25/7-1000,B25/7)+IF($A$3="Paid $1,000 of outstanding accounts payable",B25/7-1000,B25/7)+IF($A$3="Paid a $1,000 dividend to shareholders",B25/7-1000,B25/7)+IF($A$3="Issued additional stock to shareholders for $1,000 in cash",B25/7+1000,B25/7)+IF($A$3="Purchased land for a $1,000 cash payment",B25/7-1000,B25/7)</f>
        <v>201000.00000000003</v>
      </c>
      <c r="E25" s="11"/>
      <c r="F25" s="17"/>
      <c r="G25" s="8"/>
      <c r="H25" s="8"/>
      <c r="I25" s="8"/>
      <c r="J25" s="8"/>
      <c r="K25" s="8"/>
      <c r="L25" s="8"/>
      <c r="M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row>
    <row r="26" spans="1:95" ht="24" customHeight="1">
      <c r="A26" s="18" t="s">
        <v>17</v>
      </c>
      <c r="B26" s="23">
        <v>75000</v>
      </c>
      <c r="C26" s="14"/>
      <c r="D26" s="32">
        <f>IF($A$3="Provided $1,000 in services to customers on account",B26/2+1000,B26/2) + IF($A$3="Collected $1,000 on an outstanding account receivable",B26/2-1000,B26/2)</f>
        <v>74000</v>
      </c>
      <c r="E26" s="10"/>
      <c r="F26" s="10"/>
      <c r="G26" s="7"/>
      <c r="H26" s="7"/>
      <c r="I26" s="7"/>
      <c r="J26" s="7"/>
      <c r="K26" s="7"/>
      <c r="L26" s="7"/>
      <c r="M26" s="7"/>
    </row>
    <row r="27" spans="1:95" s="4" customFormat="1" ht="24" customHeight="1">
      <c r="A27" s="21" t="s">
        <v>18</v>
      </c>
      <c r="B27" s="15">
        <v>15000</v>
      </c>
      <c r="C27" s="25" t="s">
        <v>5</v>
      </c>
      <c r="D27" s="26">
        <f>IF($A$3="Purchased on account, $1,000 of supplies inventory for future use",B27+1000,B27)</f>
        <v>15000</v>
      </c>
      <c r="E27" s="17"/>
      <c r="F27" s="17"/>
      <c r="G27" s="9"/>
      <c r="H27" s="9"/>
      <c r="I27" s="9"/>
      <c r="J27" s="9"/>
      <c r="K27" s="9"/>
      <c r="L27" s="9"/>
      <c r="M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row>
    <row r="28" spans="1:95" ht="24" customHeight="1">
      <c r="A28" s="18" t="s">
        <v>19</v>
      </c>
      <c r="B28" s="23">
        <v>60000</v>
      </c>
      <c r="C28" s="14"/>
      <c r="D28" s="32">
        <f>IF($A$3="Purchased land for a $1,000 cash payment",B28/2+1000,B28/2)+IF($A$3="Purchased land in exchange for a $1,000 loan payable",B28/2+1000,B28/2)</f>
        <v>60000</v>
      </c>
      <c r="E28" s="10"/>
      <c r="F28" s="10"/>
      <c r="G28" s="7"/>
      <c r="H28" s="7"/>
      <c r="I28" s="7"/>
      <c r="J28" s="7"/>
      <c r="K28" s="7"/>
      <c r="L28" s="7"/>
      <c r="M28" s="7"/>
    </row>
    <row r="29" spans="1:95" s="5" customFormat="1" ht="24" customHeight="1">
      <c r="A29" s="21" t="s">
        <v>20</v>
      </c>
      <c r="B29" s="37">
        <v>250000</v>
      </c>
      <c r="C29" s="30"/>
      <c r="D29" s="37">
        <f>B29</f>
        <v>250000</v>
      </c>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row>
    <row r="30" spans="1:95" ht="24" customHeight="1" thickBot="1">
      <c r="A30" s="38" t="s">
        <v>21</v>
      </c>
      <c r="B30" s="39">
        <f>SUM(B25:B29)</f>
        <v>600000</v>
      </c>
      <c r="C30" s="40"/>
      <c r="D30" s="39">
        <f>SUM(D25:D29)</f>
        <v>600000</v>
      </c>
      <c r="E30" s="10"/>
      <c r="F30" s="10"/>
      <c r="G30" s="7"/>
      <c r="H30" s="7"/>
      <c r="I30" s="7"/>
      <c r="J30" s="7"/>
      <c r="K30" s="7"/>
      <c r="L30" s="7"/>
      <c r="M30" s="7"/>
    </row>
    <row r="31" spans="1:95" s="3" customFormat="1" ht="24" customHeight="1">
      <c r="A31" s="41" t="s">
        <v>22</v>
      </c>
      <c r="B31" s="33">
        <v>10000</v>
      </c>
      <c r="C31" s="42" t="s">
        <v>5</v>
      </c>
      <c r="D31" s="35">
        <f>IF($A$3="Purchased on account, $1,000 of supplies inventory for future use",B31/2+1000,B31/2)+IF($A$3="Paid $1,000 of outstanding accounts payable",B31/2-1000,B31/2)</f>
        <v>10000</v>
      </c>
      <c r="E31" s="11"/>
      <c r="F31" s="17"/>
      <c r="G31" s="8"/>
      <c r="H31" s="8"/>
      <c r="I31" s="8"/>
      <c r="J31" s="8"/>
      <c r="K31" s="8"/>
      <c r="L31" s="8"/>
      <c r="M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row>
    <row r="32" spans="1:95" ht="24" customHeight="1">
      <c r="A32" s="18" t="s">
        <v>23</v>
      </c>
      <c r="B32" s="27">
        <v>90000</v>
      </c>
      <c r="C32" s="14"/>
      <c r="D32" s="36">
        <f>IF($A$3="Purchased land in exchange for a $1,000 loan payable",B32+1000,B32)</f>
        <v>90000</v>
      </c>
      <c r="E32" s="10"/>
      <c r="F32" s="43"/>
      <c r="G32" s="7"/>
      <c r="H32" s="7"/>
      <c r="I32" s="7"/>
      <c r="J32" s="7"/>
      <c r="K32" s="7"/>
      <c r="L32" s="7"/>
      <c r="M32" s="7"/>
    </row>
    <row r="33" spans="1:95" s="4" customFormat="1" ht="24" customHeight="1" thickBot="1">
      <c r="A33" s="24" t="s">
        <v>24</v>
      </c>
      <c r="B33" s="44">
        <f>B31+B32</f>
        <v>100000</v>
      </c>
      <c r="C33" s="25" t="s">
        <v>5</v>
      </c>
      <c r="D33" s="45">
        <f>D31+D32</f>
        <v>100000</v>
      </c>
      <c r="E33" s="17"/>
      <c r="F33" s="17"/>
      <c r="G33" s="9"/>
      <c r="H33" s="9"/>
      <c r="I33" s="9"/>
      <c r="J33" s="9"/>
      <c r="K33" s="9"/>
      <c r="L33" s="9"/>
      <c r="M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row>
    <row r="34" spans="1:95" ht="24" customHeight="1">
      <c r="A34" s="18" t="s">
        <v>25</v>
      </c>
      <c r="B34" s="19">
        <v>275000</v>
      </c>
      <c r="C34" s="14"/>
      <c r="D34" s="46">
        <f>IF($A$3="Issued additional stock to shareholders for $1,000 in cash",B34+1000,B34)</f>
        <v>275000</v>
      </c>
      <c r="E34" s="10"/>
      <c r="F34" s="10"/>
      <c r="G34" s="7"/>
      <c r="H34" s="7"/>
      <c r="I34" s="7"/>
      <c r="J34" s="7"/>
      <c r="K34" s="7"/>
      <c r="L34" s="7"/>
      <c r="M34" s="7"/>
    </row>
    <row r="35" spans="1:95" s="5" customFormat="1" ht="24" customHeight="1">
      <c r="A35" s="21" t="s">
        <v>26</v>
      </c>
      <c r="B35" s="37">
        <f>B21</f>
        <v>225000</v>
      </c>
      <c r="C35" s="30"/>
      <c r="D35" s="37">
        <f>D21</f>
        <v>225000</v>
      </c>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row>
    <row r="36" spans="1:95" ht="24" customHeight="1" thickBot="1">
      <c r="A36" s="22" t="s">
        <v>27</v>
      </c>
      <c r="B36" s="27">
        <f>SUM(B34:B35)</f>
        <v>500000</v>
      </c>
      <c r="C36" s="14"/>
      <c r="D36" s="47">
        <f>D34+D35</f>
        <v>500000</v>
      </c>
      <c r="E36" s="10"/>
      <c r="F36" s="10"/>
      <c r="G36" s="7"/>
      <c r="H36" s="7"/>
      <c r="I36" s="7"/>
      <c r="J36" s="7"/>
      <c r="K36" s="7"/>
      <c r="L36" s="7"/>
      <c r="M36" s="7"/>
    </row>
    <row r="37" spans="1:95" s="5" customFormat="1" ht="24" customHeight="1" thickBot="1">
      <c r="A37" s="48" t="s">
        <v>28</v>
      </c>
      <c r="B37" s="29">
        <f>B33+B36</f>
        <v>600000</v>
      </c>
      <c r="C37" s="30"/>
      <c r="D37" s="49">
        <f>D36+D33</f>
        <v>600000</v>
      </c>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row>
    <row r="38" spans="1:95" s="4" customFormat="1" ht="24" customHeight="1">
      <c r="A38" s="50" t="s">
        <v>5</v>
      </c>
      <c r="B38" s="51"/>
      <c r="C38" s="52"/>
      <c r="D38" s="28"/>
      <c r="E38" s="17"/>
      <c r="F38" s="17"/>
      <c r="G38" s="9"/>
      <c r="H38" s="9"/>
      <c r="I38" s="9"/>
      <c r="J38" s="9"/>
      <c r="K38" s="9"/>
      <c r="L38" s="9"/>
      <c r="M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c r="CA38" s="9"/>
      <c r="CB38" s="9"/>
      <c r="CC38" s="9"/>
      <c r="CD38" s="9"/>
      <c r="CE38" s="9"/>
      <c r="CF38" s="9"/>
      <c r="CG38" s="9"/>
      <c r="CH38" s="9"/>
      <c r="CI38" s="9"/>
      <c r="CJ38" s="9"/>
      <c r="CK38" s="9"/>
      <c r="CL38" s="9"/>
      <c r="CM38" s="9"/>
      <c r="CN38" s="9"/>
      <c r="CO38" s="9"/>
      <c r="CP38" s="9"/>
      <c r="CQ38" s="9"/>
    </row>
    <row r="39" spans="1:95" s="5" customFormat="1" ht="24" customHeight="1">
      <c r="B39" s="53"/>
      <c r="D39" s="32"/>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row>
    <row r="40" spans="1:95" s="5" customFormat="1" ht="24" customHeight="1">
      <c r="B40" s="6"/>
      <c r="D40" s="6"/>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row>
    <row r="41" spans="1:95" s="5" customFormat="1" ht="24" hidden="1" customHeight="1">
      <c r="A41" s="54"/>
      <c r="D41" s="6"/>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row>
    <row r="42" spans="1:95" s="5" customFormat="1" ht="24" hidden="1" customHeight="1">
      <c r="A42" s="54"/>
      <c r="D42" s="6"/>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row>
    <row r="43" spans="1:95" s="5" customFormat="1" ht="24" hidden="1" customHeight="1">
      <c r="B43" s="6"/>
      <c r="D43" s="6"/>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row>
    <row r="44" spans="1:95" s="5" customFormat="1" ht="24" hidden="1" customHeight="1">
      <c r="A44" s="55"/>
      <c r="B44" s="55"/>
      <c r="C44" s="55"/>
      <c r="D44" s="55"/>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row>
    <row r="45" spans="1:95" s="5" customFormat="1" ht="24" hidden="1" customHeight="1">
      <c r="A45" s="56" t="s">
        <v>29</v>
      </c>
      <c r="B45" s="57" t="s">
        <v>29</v>
      </c>
      <c r="C45" s="57"/>
      <c r="D45" s="57" t="s">
        <v>30</v>
      </c>
      <c r="E45" s="57" t="s">
        <v>31</v>
      </c>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row>
    <row r="46" spans="1:95" s="5" customFormat="1" ht="24" hidden="1" customHeight="1">
      <c r="A46" s="56"/>
      <c r="B46" s="57"/>
      <c r="C46" s="57"/>
      <c r="D46" s="57"/>
      <c r="E46" s="57"/>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row>
    <row r="47" spans="1:95" s="5" customFormat="1" ht="24" hidden="1" customHeight="1">
      <c r="A47" s="56" t="s">
        <v>31</v>
      </c>
      <c r="B47" s="57" t="s">
        <v>32</v>
      </c>
      <c r="C47" s="57"/>
      <c r="D47" s="57" t="s">
        <v>33</v>
      </c>
      <c r="E47" s="57" t="s">
        <v>34</v>
      </c>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row>
    <row r="48" spans="1:95" s="5" customFormat="1" ht="24" hidden="1" customHeight="1">
      <c r="A48" s="56"/>
      <c r="B48" s="57"/>
      <c r="C48" s="57"/>
      <c r="D48" s="57"/>
      <c r="E48" s="57"/>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row>
    <row r="49" spans="1:95" s="5" customFormat="1" ht="24" hidden="1" customHeight="1">
      <c r="A49" s="56" t="s">
        <v>35</v>
      </c>
      <c r="B49" s="57" t="s">
        <v>34</v>
      </c>
      <c r="C49" s="57"/>
      <c r="D49" s="57" t="s">
        <v>35</v>
      </c>
      <c r="E49" s="57" t="s">
        <v>36</v>
      </c>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row>
    <row r="50" spans="1:95" s="5" customFormat="1" ht="24" hidden="1" customHeight="1">
      <c r="A50" s="56" t="s">
        <v>37</v>
      </c>
      <c r="B50" s="57"/>
      <c r="C50" s="57"/>
      <c r="D50" s="57"/>
      <c r="E50" s="57"/>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row>
    <row r="51" spans="1:95" s="5" customFormat="1" ht="24" hidden="1" customHeight="1">
      <c r="A51" s="56" t="s">
        <v>38</v>
      </c>
      <c r="B51" s="57"/>
      <c r="C51" s="57"/>
      <c r="D51" s="57"/>
      <c r="E51" s="57"/>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row>
    <row r="52" spans="1:95" s="5" customFormat="1" ht="24" hidden="1" customHeight="1">
      <c r="A52" s="56" t="s">
        <v>39</v>
      </c>
      <c r="B52" s="57" t="s">
        <v>40</v>
      </c>
      <c r="C52" s="57"/>
      <c r="D52" s="57" t="s">
        <v>41</v>
      </c>
      <c r="E52" s="57" t="s">
        <v>39</v>
      </c>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row>
    <row r="53" spans="1:95" s="5" customFormat="1" ht="24" hidden="1" customHeight="1">
      <c r="A53" s="56"/>
      <c r="B53" s="57"/>
      <c r="C53" s="57"/>
      <c r="D53" s="57"/>
      <c r="E53" s="57"/>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row>
    <row r="54" spans="1:95" s="5" customFormat="1" ht="24" hidden="1" customHeight="1">
      <c r="A54" s="56" t="s">
        <v>30</v>
      </c>
      <c r="B54" s="57" t="s">
        <v>38</v>
      </c>
      <c r="C54" s="57"/>
      <c r="D54" s="57" t="s">
        <v>32</v>
      </c>
      <c r="E54" s="57" t="s">
        <v>30</v>
      </c>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row>
    <row r="55" spans="1:95" s="5" customFormat="1" ht="24" hidden="1" customHeight="1">
      <c r="A55" s="56"/>
      <c r="B55" s="57"/>
      <c r="C55" s="57"/>
      <c r="D55" s="57"/>
      <c r="E55" s="57"/>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row>
    <row r="56" spans="1:95" ht="24" hidden="1" customHeight="1">
      <c r="A56" s="56" t="s">
        <v>36</v>
      </c>
      <c r="B56" s="57" t="s">
        <v>42</v>
      </c>
      <c r="C56" s="57"/>
      <c r="D56" s="57" t="s">
        <v>37</v>
      </c>
      <c r="E56" s="57" t="s">
        <v>36</v>
      </c>
      <c r="F56" s="5"/>
    </row>
    <row r="57" spans="1:95" ht="24" hidden="1" customHeight="1">
      <c r="A57" s="56" t="s">
        <v>32</v>
      </c>
      <c r="B57" s="57"/>
      <c r="C57" s="57"/>
      <c r="D57" s="57"/>
      <c r="E57" s="57"/>
      <c r="F57" s="5"/>
    </row>
    <row r="58" spans="1:95" ht="24" hidden="1" customHeight="1">
      <c r="A58" s="56" t="s">
        <v>40</v>
      </c>
      <c r="B58" s="57" t="s">
        <v>32</v>
      </c>
      <c r="C58" s="57"/>
      <c r="D58" s="57" t="s">
        <v>33</v>
      </c>
      <c r="E58" s="57"/>
      <c r="F58" s="5"/>
    </row>
    <row r="59" spans="1:95" ht="24" hidden="1" customHeight="1">
      <c r="A59" s="56"/>
      <c r="B59" s="57"/>
      <c r="C59" s="57"/>
      <c r="D59" s="57"/>
      <c r="E59" s="57"/>
      <c r="F59" s="5"/>
    </row>
    <row r="60" spans="1:95" ht="24" hidden="1" customHeight="1">
      <c r="A60" s="56" t="s">
        <v>34</v>
      </c>
      <c r="B60" s="57" t="s">
        <v>40</v>
      </c>
      <c r="C60" s="57"/>
      <c r="D60" s="57" t="s">
        <v>41</v>
      </c>
      <c r="E60" s="57"/>
      <c r="F60" s="5"/>
    </row>
    <row r="61" spans="1:95" ht="24" hidden="1" customHeight="1">
      <c r="A61" s="56"/>
      <c r="B61" s="57"/>
      <c r="C61" s="57"/>
      <c r="D61" s="57"/>
      <c r="E61" s="57"/>
      <c r="F61" s="5"/>
    </row>
    <row r="62" spans="1:95" ht="24" hidden="1" customHeight="1">
      <c r="A62" s="56" t="s">
        <v>33</v>
      </c>
      <c r="B62" s="57" t="s">
        <v>34</v>
      </c>
      <c r="C62" s="57"/>
      <c r="D62" s="57" t="s">
        <v>37</v>
      </c>
      <c r="E62" s="57"/>
      <c r="F62" s="5"/>
    </row>
    <row r="63" spans="1:95" ht="24" hidden="1" customHeight="1">
      <c r="A63" s="56" t="s">
        <v>43</v>
      </c>
      <c r="B63" s="57"/>
      <c r="C63" s="57"/>
      <c r="D63" s="57"/>
      <c r="E63" s="57"/>
      <c r="F63" s="5"/>
    </row>
    <row r="64" spans="1:95" ht="24" hidden="1" customHeight="1">
      <c r="A64" s="56" t="s">
        <v>41</v>
      </c>
      <c r="B64" s="57" t="s">
        <v>40</v>
      </c>
      <c r="C64" s="57"/>
      <c r="D64" s="57" t="s">
        <v>38</v>
      </c>
      <c r="E64" s="57"/>
      <c r="F64" s="5"/>
    </row>
    <row r="65" spans="1:6" ht="24" hidden="1" customHeight="1">
      <c r="A65" s="56"/>
      <c r="B65" s="57"/>
      <c r="C65" s="57"/>
      <c r="D65" s="57"/>
      <c r="E65" s="57"/>
      <c r="F65" s="5"/>
    </row>
    <row r="66" spans="1:6" ht="24" hidden="1" customHeight="1">
      <c r="A66" s="56" t="s">
        <v>44</v>
      </c>
      <c r="B66" s="57" t="s">
        <v>39</v>
      </c>
      <c r="C66" s="57"/>
      <c r="D66" s="57" t="s">
        <v>44</v>
      </c>
      <c r="E66" s="57"/>
      <c r="F66" s="5"/>
    </row>
    <row r="67" spans="1:6" ht="24" hidden="1" customHeight="1">
      <c r="A67" s="56"/>
      <c r="B67" s="57"/>
      <c r="C67" s="57"/>
      <c r="D67" s="57"/>
      <c r="E67" s="57"/>
      <c r="F67" s="5"/>
    </row>
    <row r="68" spans="1:6" ht="24" hidden="1" customHeight="1">
      <c r="A68" s="56"/>
      <c r="B68" s="57" t="s">
        <v>29</v>
      </c>
      <c r="C68" s="57"/>
      <c r="D68" s="57" t="s">
        <v>32</v>
      </c>
      <c r="E68" s="57"/>
      <c r="F68" s="5"/>
    </row>
    <row r="69" spans="1:6" ht="24" hidden="1" customHeight="1">
      <c r="A69" s="56"/>
      <c r="B69" s="56"/>
      <c r="C69" s="56"/>
      <c r="D69" s="56"/>
      <c r="E69" s="56"/>
      <c r="F69" s="5"/>
    </row>
    <row r="70" spans="1:6" ht="24" hidden="1" customHeight="1">
      <c r="A70" s="56"/>
      <c r="B70" s="56"/>
      <c r="C70" s="56"/>
      <c r="D70" s="56"/>
      <c r="E70" s="56"/>
      <c r="F70" s="5"/>
    </row>
    <row r="71" spans="1:6" ht="24" hidden="1" customHeight="1">
      <c r="A71" s="5"/>
      <c r="B71" s="5"/>
      <c r="C71" s="5"/>
      <c r="D71" s="5"/>
      <c r="E71" s="5"/>
      <c r="F71" s="5"/>
    </row>
    <row r="72" spans="1:6" ht="24" hidden="1" customHeight="1">
      <c r="A72" s="5"/>
      <c r="B72" s="5"/>
      <c r="C72" s="5"/>
      <c r="D72" s="5"/>
      <c r="E72" s="5"/>
      <c r="F72" s="5"/>
    </row>
    <row r="73" spans="1:6" ht="24" hidden="1" customHeight="1">
      <c r="A73" s="5"/>
      <c r="B73" s="5"/>
      <c r="C73" s="5"/>
      <c r="D73" s="5"/>
      <c r="E73" s="5"/>
      <c r="F73" s="5"/>
    </row>
    <row r="74" spans="1:6" ht="24" hidden="1" customHeight="1">
      <c r="A74" s="5"/>
      <c r="B74" s="5"/>
      <c r="C74" s="5"/>
      <c r="D74" s="5"/>
      <c r="E74" s="5"/>
      <c r="F74" s="5"/>
    </row>
    <row r="75" spans="1:6" ht="24" hidden="1" customHeight="1">
      <c r="A75" s="5"/>
      <c r="B75" s="5"/>
      <c r="C75" s="5"/>
      <c r="D75" s="5"/>
      <c r="E75" s="5"/>
      <c r="F75" s="5"/>
    </row>
    <row r="76" spans="1:6" ht="24" hidden="1" customHeight="1">
      <c r="A76" s="5"/>
      <c r="B76" s="5"/>
      <c r="C76" s="5"/>
      <c r="D76" s="5"/>
      <c r="E76" s="5"/>
      <c r="F76" s="5"/>
    </row>
    <row r="77" spans="1:6" ht="24" hidden="1" customHeight="1">
      <c r="A77" s="5"/>
      <c r="B77" s="5"/>
      <c r="C77" s="5"/>
      <c r="D77" s="5"/>
      <c r="E77" s="5"/>
      <c r="F77" s="5"/>
    </row>
    <row r="78" spans="1:6" ht="24" hidden="1" customHeight="1">
      <c r="A78" s="5"/>
      <c r="B78" s="5"/>
      <c r="C78" s="5"/>
      <c r="D78" s="5"/>
      <c r="E78" s="5"/>
      <c r="F78" s="5"/>
    </row>
    <row r="79" spans="1:6" ht="24" hidden="1" customHeight="1">
      <c r="A79" s="5"/>
      <c r="B79" s="5"/>
      <c r="C79" s="5"/>
      <c r="D79" s="5"/>
      <c r="E79" s="5"/>
      <c r="F79" s="5"/>
    </row>
    <row r="80" spans="1:6" ht="24" hidden="1" customHeight="1">
      <c r="A80" s="5"/>
      <c r="B80" s="5"/>
      <c r="C80" s="5"/>
      <c r="D80" s="5"/>
      <c r="E80" s="5"/>
      <c r="F80" s="5"/>
    </row>
    <row r="81" spans="1:6" ht="24" hidden="1" customHeight="1">
      <c r="A81" s="5"/>
      <c r="B81" s="5"/>
      <c r="C81" s="5"/>
      <c r="D81" s="5"/>
      <c r="E81" s="5"/>
      <c r="F81" s="5"/>
    </row>
    <row r="82" spans="1:6" ht="24" hidden="1" customHeight="1">
      <c r="A82" s="5"/>
      <c r="B82" s="5"/>
      <c r="C82" s="5"/>
      <c r="D82" s="5"/>
      <c r="E82" s="5"/>
      <c r="F82" s="5"/>
    </row>
    <row r="83" spans="1:6" ht="24" hidden="1" customHeight="1">
      <c r="A83" s="5"/>
      <c r="B83" s="5"/>
      <c r="C83" s="5"/>
      <c r="D83" s="5"/>
      <c r="E83" s="5"/>
      <c r="F83" s="5"/>
    </row>
    <row r="84" spans="1:6" ht="24" hidden="1" customHeight="1">
      <c r="A84" s="58" t="s">
        <v>45</v>
      </c>
      <c r="B84" s="59"/>
      <c r="C84" s="59"/>
      <c r="D84" s="59"/>
      <c r="E84" s="59"/>
      <c r="F84" s="5"/>
    </row>
    <row r="85" spans="1:6" ht="24" hidden="1" customHeight="1">
      <c r="A85" s="58" t="s">
        <v>46</v>
      </c>
      <c r="B85" s="59"/>
      <c r="C85" s="59"/>
      <c r="D85" s="59"/>
      <c r="E85" s="59"/>
      <c r="F85" s="5"/>
    </row>
    <row r="86" spans="1:6" ht="24" hidden="1" customHeight="1">
      <c r="A86" s="58" t="s">
        <v>47</v>
      </c>
      <c r="B86" s="59"/>
      <c r="C86" s="59"/>
      <c r="D86" s="59"/>
      <c r="E86" s="59"/>
      <c r="F86" s="5"/>
    </row>
    <row r="87" spans="1:6" ht="24" hidden="1" customHeight="1">
      <c r="A87" s="58" t="s">
        <v>48</v>
      </c>
      <c r="B87" s="59"/>
      <c r="C87" s="59"/>
      <c r="D87" s="59"/>
      <c r="E87" s="59"/>
      <c r="F87" s="5"/>
    </row>
    <row r="88" spans="1:6" ht="24" hidden="1" customHeight="1">
      <c r="A88" s="58" t="s">
        <v>49</v>
      </c>
      <c r="B88" s="59"/>
      <c r="C88" s="59"/>
      <c r="D88" s="59"/>
      <c r="E88" s="59"/>
      <c r="F88" s="5"/>
    </row>
    <row r="89" spans="1:6" ht="24" hidden="1" customHeight="1">
      <c r="A89" s="58" t="s">
        <v>50</v>
      </c>
      <c r="B89" s="59"/>
      <c r="C89" s="59"/>
      <c r="D89" s="59"/>
      <c r="E89" s="59"/>
      <c r="F89" s="5"/>
    </row>
    <row r="90" spans="1:6" ht="24" hidden="1" customHeight="1">
      <c r="A90" s="58" t="s">
        <v>51</v>
      </c>
      <c r="B90" s="59"/>
      <c r="C90" s="59"/>
      <c r="D90" s="59"/>
      <c r="E90" s="59"/>
      <c r="F90" s="5"/>
    </row>
    <row r="91" spans="1:6" ht="24" hidden="1" customHeight="1">
      <c r="A91" s="58" t="s">
        <v>52</v>
      </c>
      <c r="B91" s="59"/>
      <c r="C91" s="59"/>
      <c r="D91" s="59"/>
      <c r="E91" s="59"/>
      <c r="F91" s="5"/>
    </row>
    <row r="92" spans="1:6" ht="24" hidden="1" customHeight="1">
      <c r="A92" s="58" t="s">
        <v>53</v>
      </c>
      <c r="B92" s="59"/>
      <c r="C92" s="59"/>
      <c r="D92" s="59"/>
      <c r="E92" s="59"/>
      <c r="F92" s="5"/>
    </row>
    <row r="93" spans="1:6" ht="24" hidden="1" customHeight="1">
      <c r="A93" s="58" t="s">
        <v>54</v>
      </c>
      <c r="B93" s="59"/>
      <c r="C93" s="59"/>
      <c r="D93" s="59"/>
      <c r="E93" s="59"/>
      <c r="F93" s="5"/>
    </row>
    <row r="94" spans="1:6" ht="24" hidden="1" customHeight="1">
      <c r="A94" s="58"/>
      <c r="B94" s="59"/>
      <c r="C94" s="59"/>
      <c r="D94" s="59"/>
      <c r="E94" s="5"/>
      <c r="F94" s="5"/>
    </row>
    <row r="95" spans="1:6" ht="24" hidden="1" customHeight="1">
      <c r="A95" s="5"/>
      <c r="B95" s="5"/>
      <c r="C95" s="5"/>
      <c r="D95" s="5"/>
      <c r="E95" s="5"/>
      <c r="F95" s="5"/>
    </row>
    <row r="96" spans="1:6" ht="24" hidden="1" customHeight="1">
      <c r="A96" s="5"/>
      <c r="B96" s="5"/>
      <c r="C96" s="5"/>
      <c r="D96" s="5"/>
      <c r="E96" s="5"/>
      <c r="F96" s="5"/>
    </row>
    <row r="97" spans="1:6" ht="24" hidden="1" customHeight="1">
      <c r="A97" s="5"/>
      <c r="B97" s="5"/>
      <c r="C97" s="5"/>
      <c r="D97" s="5"/>
      <c r="E97" s="5"/>
      <c r="F97" s="5"/>
    </row>
    <row r="98" spans="1:6" ht="24" hidden="1" customHeight="1">
      <c r="A98" s="5"/>
      <c r="B98" s="5"/>
      <c r="C98" s="5"/>
      <c r="D98" s="5"/>
      <c r="E98" s="5"/>
      <c r="F98" s="5"/>
    </row>
    <row r="99" spans="1:6" ht="24" hidden="1" customHeight="1">
      <c r="A99" s="5"/>
      <c r="B99" s="5"/>
      <c r="C99" s="5"/>
      <c r="D99" s="5"/>
      <c r="E99" s="5"/>
      <c r="F99" s="5"/>
    </row>
    <row r="100" spans="1:6" ht="24" customHeight="1">
      <c r="A100" s="5"/>
      <c r="B100" s="5"/>
      <c r="C100" s="5"/>
      <c r="D100" s="5"/>
      <c r="E100" s="5"/>
      <c r="F100" s="5"/>
    </row>
    <row r="101" spans="1:6" ht="24" customHeight="1">
      <c r="A101" s="5"/>
      <c r="B101" s="5"/>
      <c r="C101" s="5"/>
      <c r="D101" s="5"/>
      <c r="E101" s="5"/>
      <c r="F101" s="5"/>
    </row>
    <row r="102" spans="1:6" ht="24" customHeight="1">
      <c r="A102" s="5"/>
      <c r="B102" s="5"/>
      <c r="C102" s="5"/>
      <c r="D102" s="5"/>
      <c r="E102" s="5"/>
      <c r="F102" s="5"/>
    </row>
    <row r="103" spans="1:6" ht="24" customHeight="1"/>
    <row r="104" spans="1:6" ht="24" customHeight="1"/>
  </sheetData>
  <sheetProtection algorithmName="SHA-512" hashValue="A1sPqJKVedW/j4ijPp9nA/bH++ocSA36E3wsBMTA/Pr+NF69O2qJEnRrtB64kOTr8nyImWctKBCYLLtAnHtT1X==" saltValue="PnU16LRYqC9c6+0KpLj/3b==" spinCount="100000" sheet="1" objects="1" scenarios="1"/>
  <mergeCells count="5">
    <mergeCell ref="A15:D15"/>
    <mergeCell ref="A23:D23"/>
    <mergeCell ref="A1:D1"/>
    <mergeCell ref="A5:D5"/>
    <mergeCell ref="A3:D3"/>
  </mergeCells>
  <phoneticPr fontId="2" type="noConversion"/>
  <conditionalFormatting sqref="D8">
    <cfRule type="cellIs" dxfId="22" priority="45" operator="equal">
      <formula>151000</formula>
    </cfRule>
  </conditionalFormatting>
  <conditionalFormatting sqref="D12">
    <cfRule type="cellIs" dxfId="21" priority="41" operator="equal">
      <formula>151000</formula>
    </cfRule>
    <cfRule type="cellIs" dxfId="20" priority="42" operator="equal">
      <formula>6000</formula>
    </cfRule>
  </conditionalFormatting>
  <conditionalFormatting sqref="D13">
    <cfRule type="cellIs" dxfId="19" priority="40" operator="notEqual">
      <formula>25000</formula>
    </cfRule>
  </conditionalFormatting>
  <conditionalFormatting sqref="D11">
    <cfRule type="cellIs" dxfId="18" priority="38" operator="equal">
      <formula>-41000</formula>
    </cfRule>
  </conditionalFormatting>
  <conditionalFormatting sqref="D19">
    <cfRule type="cellIs" dxfId="17" priority="34" operator="equal">
      <formula>-41000</formula>
    </cfRule>
    <cfRule type="cellIs" dxfId="16" priority="35" operator="equal">
      <formula>151000</formula>
    </cfRule>
  </conditionalFormatting>
  <conditionalFormatting sqref="D21">
    <cfRule type="cellIs" dxfId="15" priority="33" operator="notEqual">
      <formula>225000</formula>
    </cfRule>
  </conditionalFormatting>
  <conditionalFormatting sqref="D18">
    <cfRule type="cellIs" dxfId="14" priority="32" operator="notEqual">
      <formula>25000</formula>
    </cfRule>
  </conditionalFormatting>
  <conditionalFormatting sqref="D38">
    <cfRule type="cellIs" dxfId="13" priority="16" operator="equal">
      <formula>-1000</formula>
    </cfRule>
  </conditionalFormatting>
  <conditionalFormatting sqref="D35">
    <cfRule type="cellIs" dxfId="12" priority="15" operator="notEqual">
      <formula>225000</formula>
    </cfRule>
  </conditionalFormatting>
  <conditionalFormatting sqref="D37">
    <cfRule type="cellIs" dxfId="11" priority="14" operator="notEqual">
      <formula>600000</formula>
    </cfRule>
  </conditionalFormatting>
  <conditionalFormatting sqref="D30">
    <cfRule type="cellIs" dxfId="10" priority="13" operator="notEqual">
      <formula>600000</formula>
    </cfRule>
  </conditionalFormatting>
  <conditionalFormatting sqref="D26">
    <cfRule type="cellIs" dxfId="9" priority="12" operator="notEqual">
      <formula>75000</formula>
    </cfRule>
  </conditionalFormatting>
  <conditionalFormatting sqref="D25">
    <cfRule type="cellIs" dxfId="8" priority="11" operator="notEqual">
      <formula>200000</formula>
    </cfRule>
  </conditionalFormatting>
  <conditionalFormatting sqref="D27">
    <cfRule type="cellIs" dxfId="7" priority="9" operator="equal">
      <formula>16000</formula>
    </cfRule>
  </conditionalFormatting>
  <conditionalFormatting sqref="D31">
    <cfRule type="cellIs" dxfId="6" priority="8" operator="notEqual">
      <formula>10000</formula>
    </cfRule>
  </conditionalFormatting>
  <conditionalFormatting sqref="D28">
    <cfRule type="cellIs" dxfId="5" priority="7" operator="notEqual">
      <formula>60000</formula>
    </cfRule>
  </conditionalFormatting>
  <conditionalFormatting sqref="D32">
    <cfRule type="cellIs" dxfId="4" priority="6" operator="notEqual">
      <formula>90000</formula>
    </cfRule>
  </conditionalFormatting>
  <conditionalFormatting sqref="D20">
    <cfRule type="cellIs" dxfId="3" priority="5" operator="notEqual">
      <formula>0</formula>
    </cfRule>
  </conditionalFormatting>
  <conditionalFormatting sqref="D34">
    <cfRule type="cellIs" dxfId="2" priority="4" operator="notEqual">
      <formula>275000</formula>
    </cfRule>
  </conditionalFormatting>
  <conditionalFormatting sqref="D33">
    <cfRule type="cellIs" dxfId="1" priority="2" operator="notEqual">
      <formula>100000</formula>
    </cfRule>
  </conditionalFormatting>
  <conditionalFormatting sqref="D36">
    <cfRule type="cellIs" dxfId="0" priority="1" operator="notEqual">
      <formula>500000</formula>
    </cfRule>
  </conditionalFormatting>
  <dataValidations count="2">
    <dataValidation type="list" allowBlank="1" showInputMessage="1" showErrorMessage="1" sqref="G7 G17 G25 G31">
      <formula1>"sample"</formula1>
    </dataValidation>
    <dataValidation type="list" showInputMessage="1" showErrorMessage="1" sqref="A3:D3">
      <formula1>list</formula1>
    </dataValidation>
  </dataValidations>
  <pageMargins left="0.75" right="0.75" top="1.75" bottom="1" header="0.75" footer="0.5"/>
  <headerFooter alignWithMargins="0">
    <oddHeader>&amp;R&amp;"Myriad Web Pro,Bold"&amp;20I-17.03</oddHeader>
  </headerFooter>
  <ignoredErrors>
    <ignoredError sqref="D33" formula="1"/>
  </ignoredErrors>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Problem</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Larry Walther</dc:creator>
  <cp:keywords/>
  <dc:description/>
  <cp:lastModifiedBy>Marnie Magee</cp:lastModifiedBy>
  <cp:revision/>
  <dcterms:created xsi:type="dcterms:W3CDTF">2007-01-29T16:43:50Z</dcterms:created>
  <dcterms:modified xsi:type="dcterms:W3CDTF">2015-01-22T19:23:56Z</dcterms:modified>
</cp:coreProperties>
</file>